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mc:AlternateContent xmlns:mc="http://schemas.openxmlformats.org/markup-compatibility/2006">
    <mc:Choice Requires="x15">
      <x15ac:absPath xmlns:x15ac="http://schemas.microsoft.com/office/spreadsheetml/2010/11/ac" url="C:\Users\Owner\Dropbox\תכנית לימודים בתחומי חלל לחטיבה העליונה\מכרז יחידת הוראה טייק 2\"/>
    </mc:Choice>
  </mc:AlternateContent>
  <xr:revisionPtr revIDLastSave="0" documentId="13_ncr:1_{0A436DF0-E3D5-45AF-971B-6EB6965DCD6D}" xr6:coauthVersionLast="41" xr6:coauthVersionMax="41" xr10:uidLastSave="{00000000-0000-0000-0000-000000000000}"/>
  <bookViews>
    <workbookView xWindow="-120" yWindow="-120" windowWidth="24240" windowHeight="13140" xr2:uid="{00000000-000D-0000-FFFF-FFFF00000000}"/>
  </bookViews>
  <sheets>
    <sheet name="תנאי סף" sheetId="1" r:id="rId1"/>
    <sheet name="איכות" sheetId="2" r:id="rId2"/>
    <sheet name="תכנית מוצעת" sheetId="9" r:id="rId3"/>
    <sheet name="ראיון" sheetId="6" r:id="rId4"/>
    <sheet name="מחיר וסיכום" sheetId="3" r:id="rId5"/>
  </sheets>
  <definedNames>
    <definedName name="_Ref312343192" localSheetId="0">'תנאי סף'!$D$34</definedName>
    <definedName name="_Ref381015046" localSheetId="0">'תנאי סף'!#REF!</definedName>
    <definedName name="_Ref381020389" localSheetId="0">'תנאי סף'!$D$43</definedName>
    <definedName name="_Ref404259197" localSheetId="0">'תנאי סף'!$D$20</definedName>
    <definedName name="_xlnm.Print_Area" localSheetId="0">'תנאי סף'!$A$1:$H$53</definedName>
  </definedNames>
  <calcPr calcId="181029"/>
</workbook>
</file>

<file path=xl/calcChain.xml><?xml version="1.0" encoding="utf-8"?>
<calcChain xmlns="http://schemas.openxmlformats.org/spreadsheetml/2006/main">
  <c r="E11" i="3" l="1"/>
  <c r="E20" i="3" s="1"/>
  <c r="F11" i="3"/>
  <c r="F20" i="3" s="1"/>
  <c r="G11" i="3"/>
  <c r="G20" i="3" s="1"/>
  <c r="D11" i="3"/>
  <c r="D20" i="3" s="1"/>
  <c r="D21" i="3" s="1"/>
  <c r="F12" i="3" l="1"/>
  <c r="E12" i="3"/>
  <c r="D12" i="3"/>
  <c r="G12" i="3"/>
  <c r="H8" i="2"/>
  <c r="J8" i="2"/>
  <c r="L8" i="2"/>
  <c r="F8" i="2"/>
  <c r="L7" i="2"/>
  <c r="J7" i="2"/>
  <c r="H7" i="2"/>
  <c r="F7" i="2"/>
  <c r="J6" i="2"/>
  <c r="L6" i="2"/>
  <c r="H6" i="2"/>
  <c r="F6" i="2"/>
  <c r="L5" i="2"/>
  <c r="J5" i="2"/>
  <c r="H5" i="2"/>
  <c r="F5" i="2"/>
  <c r="G11" i="6" l="1"/>
  <c r="I11" i="6"/>
  <c r="K11" i="6"/>
  <c r="E11" i="6"/>
  <c r="I13" i="9" l="1"/>
  <c r="K13" i="9"/>
  <c r="M13" i="9"/>
  <c r="G13" i="9"/>
  <c r="E10" i="3"/>
  <c r="F10" i="3"/>
  <c r="G10" i="3"/>
  <c r="D10" i="3"/>
  <c r="E21" i="3" l="1"/>
  <c r="F21" i="3"/>
  <c r="G21" i="3"/>
  <c r="F13" i="9" l="1"/>
  <c r="D11" i="2" l="1"/>
  <c r="D11" i="6" l="1"/>
  <c r="K3" i="2" l="1"/>
  <c r="B25" i="3" l="1"/>
  <c r="F24" i="3" l="1"/>
  <c r="G24" i="3"/>
  <c r="D24" i="3"/>
  <c r="E24" i="3"/>
  <c r="K11" i="2"/>
  <c r="G23" i="3" l="1"/>
  <c r="G25" i="3" s="1"/>
  <c r="G26" i="3" s="1"/>
  <c r="K13" i="2"/>
  <c r="K12" i="2"/>
  <c r="G11" i="2" l="1"/>
  <c r="I11" i="2"/>
  <c r="F23" i="3" l="1"/>
  <c r="F25" i="3" s="1"/>
  <c r="F26" i="3" s="1"/>
  <c r="I13" i="2"/>
  <c r="E23" i="3"/>
  <c r="E25" i="3" s="1"/>
  <c r="E26" i="3" s="1"/>
  <c r="G13" i="2"/>
  <c r="I12" i="2"/>
  <c r="G12" i="2"/>
  <c r="E11" i="2"/>
  <c r="E12" i="2" l="1"/>
  <c r="D23" i="3"/>
  <c r="D25" i="3" s="1"/>
  <c r="D26" i="3" s="1"/>
  <c r="E13" i="2"/>
  <c r="I3" i="2"/>
  <c r="G3" i="2"/>
  <c r="E3" i="2" l="1"/>
</calcChain>
</file>

<file path=xl/sharedStrings.xml><?xml version="1.0" encoding="utf-8"?>
<sst xmlns="http://schemas.openxmlformats.org/spreadsheetml/2006/main" count="234" uniqueCount="197">
  <si>
    <t>שם המציע:</t>
  </si>
  <si>
    <t>שם איש הקשר:</t>
  </si>
  <si>
    <t>טלפון:</t>
  </si>
  <si>
    <t>מס' סעיף</t>
  </si>
  <si>
    <t>תנאי סף מנהליים</t>
  </si>
  <si>
    <t>תנאי סף מקצועיים</t>
  </si>
  <si>
    <t>מסמכים נדרשים להוכחת עמידה בתנאי הסף</t>
  </si>
  <si>
    <t>הנבדק</t>
  </si>
  <si>
    <t>המציע</t>
  </si>
  <si>
    <t>ניקוד</t>
  </si>
  <si>
    <t>ציון איכות</t>
  </si>
  <si>
    <t>ציון מחיר</t>
  </si>
  <si>
    <t>סה"כ ציון</t>
  </si>
  <si>
    <t>דירוג המציעים</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</si>
  <si>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</si>
  <si>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סף איכות:</t>
  </si>
  <si>
    <t>ציון איכות:</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</si>
  <si>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</si>
  <si>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מס' הצעה:</t>
  </si>
  <si>
    <t>סעיף:</t>
  </si>
  <si>
    <t xml:space="preserve">המציע </t>
  </si>
  <si>
    <t>נימוק:</t>
  </si>
  <si>
    <t>מס' מציע:</t>
  </si>
  <si>
    <t>מנהל הפרויקט</t>
  </si>
  <si>
    <t>ניקוד לציון האיכות:</t>
  </si>
  <si>
    <t>הגורם הנבחן:</t>
  </si>
  <si>
    <t>כן</t>
  </si>
  <si>
    <t>לא</t>
  </si>
  <si>
    <t>סיכום ציון כולל:</t>
  </si>
  <si>
    <t>יחידת התפוקה</t>
  </si>
  <si>
    <t>ראיון</t>
  </si>
  <si>
    <t>נימוק</t>
  </si>
  <si>
    <t>סה"כ הצעת המחיר כולל מע"מ:</t>
  </si>
  <si>
    <t>ציון מחיר מנורמל:</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</si>
  <si>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</si>
  <si>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מס"ד</t>
  </si>
  <si>
    <t>נציג המציע</t>
  </si>
  <si>
    <t>הפרמטר (ציון בין 1-10):</t>
  </si>
  <si>
    <t>ציון:</t>
  </si>
  <si>
    <t>סעיף</t>
  </si>
  <si>
    <t>ראיון שנערך בתאריך __-___</t>
  </si>
  <si>
    <t>ציון</t>
  </si>
  <si>
    <t>סה"כ ניקוד לאיכות</t>
  </si>
  <si>
    <t>התרשמות מהתכנית הטכנית המוצעת</t>
  </si>
  <si>
    <t>פירוט:</t>
  </si>
  <si>
    <t>ח.פ./ת"ז:</t>
  </si>
  <si>
    <t>כתובת דוא"ל:</t>
  </si>
  <si>
    <t>תיאור הרכיב</t>
  </si>
  <si>
    <t>מחיר ליחידה, ללא מע"מ (₪)</t>
  </si>
  <si>
    <t>מחיר להעברת השתלמות (בהיקף 120 שעות אקדמיות) להכשרת 25 מורים מובילים במהלך שנת לימודים רצופה אחת, לרבות כל השירותים המצוינים בסעיף ‎‎5 בנספח א'- מפרט השירותים</t>
  </si>
  <si>
    <t xml:space="preserve">מחיר לפיתוח תכני השתלמות (לרבות תיק השתלמות) למורה רגיל בהיקף 60 שעות אקדמיות, לרבות כל השירותים </t>
  </si>
  <si>
    <t>מחיר להעברת השתלמות (בהיקף 60 שעות אקדמיות) ל-25 מורי פיזיקה בחטיבה העליונה במהלך שנת לימודים רצופה אחת, לרבות כל השירותים המצוינים בסעיף ‎‎6.2 בנספח א'- מפרט השירותים</t>
  </si>
  <si>
    <t>מחיר לפיתוח יחידת הוראה, לרבות כל השירותים הנדרשים בסעיפים ‎1-‎4.8, ‎7-‎ ‎11 בנספח א'- מפרט השירותים</t>
  </si>
  <si>
    <t>יחידת הוראה</t>
  </si>
  <si>
    <t>תכני השתלמות אחת</t>
  </si>
  <si>
    <t>השתלמות אחת</t>
  </si>
  <si>
    <t>הצעות המחיר</t>
  </si>
  <si>
    <t>7.2</t>
  </si>
  <si>
    <t>מסמכים נוספים שעל המציע לצרף</t>
  </si>
  <si>
    <t>המציע הינו גוף משפטי מאוגד הרשום ברשם רשמי ו/או עוסק מורשה.</t>
  </si>
  <si>
    <t>7.1.1</t>
  </si>
  <si>
    <t>7.1.2</t>
  </si>
  <si>
    <t>7.1.3</t>
  </si>
  <si>
    <t>7.1.4</t>
  </si>
  <si>
    <t>7.1.5</t>
  </si>
  <si>
    <t>7.1.6</t>
  </si>
  <si>
    <t>אם המציע הינו עמותה, עליו להיות בעל אישור על ניהול תקין, מטעם רשם העמותות, תקף לשנה השוטפת.</t>
  </si>
  <si>
    <t>תיאור הסעיף</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</si>
  <si>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 </t>
  </si>
  <si>
    <t>אם המציע הוא תאגיד - יצרף נסח חברה/שותפות עדכני מרשות התאגידים, לצורך הוכחת עמידה בתנאי הסף שבסעיף ‎7.1.4. הנסח ניתן להפקה דרך אתר האינטרנט של רשות התאגידים, שכתובתו: Taagidim.justice.gov.il בלחיצה על הכותרת "הפקת נסח חברה".</t>
  </si>
  <si>
    <t>תצהיר בדבר היעדר הרשעות לפי חוק עובדים זרים וחוק שכר מינימום חתום ע"י עו"ד (נספח ב'6).</t>
  </si>
  <si>
    <t>התחייבות ואישור המציע לקיום החקיקה בתחום העסקת עובדים חתומה ע"י עו"ד (נספח ב'7).</t>
  </si>
  <si>
    <t>התחייבות לשמירת סודיות ולמניעת ניגוד עניינים (נספח ב'8).</t>
  </si>
  <si>
    <t xml:space="preserve">הצהרה על שימוש בתוכנות מקוריות (נספח ב'9). </t>
  </si>
  <si>
    <t xml:space="preserve">מסמך בשפה העברית המתאר את פרופיל המציע. </t>
  </si>
  <si>
    <t>קורות חיים ומסמכים המעידים על הכשרתו וניסיונו של מנהל הפרויקט ושל חברי הצוות המפתח.</t>
  </si>
  <si>
    <t>נסיון המציע</t>
  </si>
  <si>
    <t xml:space="preserve">איכות התכנית המוצעת (על פי התכנית הטכנית המוצעת- נספח ב'4)
</t>
  </si>
  <si>
    <t>בסעיף זה תיבחן התכנית הטכנית הכתובה שהמציע יצרף להצעתו, כמפורט בסעיף ‎10.4.2 לעיל. הניקוד יינתן בסולם של: נמוך (1 נק') / בינוני (3 נק') / טוב (6 נק'), על בסיס הפרמטרים בלשונית "התכנית המוצעת".</t>
  </si>
  <si>
    <t>סעיף משנה:</t>
  </si>
  <si>
    <t xml:space="preserve">איכות תוכן הרקע העיוני למורה ולתלמיד. </t>
  </si>
  <si>
    <t xml:space="preserve">התאמת התוכן המקצועי של מערכי השיעור שצורפו לקהל היעד הנדרש לתכנית הלימודים הקיימת בפיזיקה. </t>
  </si>
  <si>
    <t xml:space="preserve">איכות והתאמת מערכי הניסוי שצורפו. </t>
  </si>
  <si>
    <t>איכות עזרי הלימוד, האמצעים והציוד שייעשה בהם שימוש לצורך פעילות התנסותית בבתי הספר</t>
  </si>
  <si>
    <t xml:space="preserve">עושר / היקף / ייחודיות. </t>
  </si>
  <si>
    <t>רלוונטיות לתכנית המוצעת לקהל היעד</t>
  </si>
  <si>
    <t xml:space="preserve">איכות ההשתלמויות המוצעות בתכנית. </t>
  </si>
  <si>
    <t>התאמת  תכנית ההשתלמות ליחידת ההוראה.</t>
  </si>
  <si>
    <t>אמצעי ההדרכה והתנסות מעשית.</t>
  </si>
  <si>
    <t>איכות הליווי המוצע למורים.</t>
  </si>
  <si>
    <t>נושא:</t>
  </si>
  <si>
    <t>מציע</t>
  </si>
  <si>
    <t>ניקוד:</t>
  </si>
  <si>
    <t xml:space="preserve">ישימות התכנית ובכלל זה עמידה בלוחות הזמנים המוצעים </t>
  </si>
  <si>
    <t>6.1</t>
  </si>
  <si>
    <t>6.1.1</t>
  </si>
  <si>
    <t>6.1.2</t>
  </si>
  <si>
    <t>6.1.3</t>
  </si>
  <si>
    <t>6.1.4</t>
  </si>
  <si>
    <t>6.1.5</t>
  </si>
  <si>
    <t>6.1.6</t>
  </si>
  <si>
    <t>6.2</t>
  </si>
  <si>
    <t>אם המציע הוא תאגיד - במועד הגשת ההצעה המציע אינו בעל חובות אגרה שנתית לרשות התאגידים בגין שנת 2017 או מוקדם מכך. כמו כן, אינו מוגדר כ"חברה מפרה" ו/או לא נשלחה אליו התראה על היותו "חברה מפרה" כאמור בסעיף 362א' לחוק החברות, התשנ"ט 1999.</t>
  </si>
  <si>
    <t>6.2.1.1</t>
  </si>
  <si>
    <t>6.2.1.2</t>
  </si>
  <si>
    <t>6.2.2.1.1</t>
  </si>
  <si>
    <t>6.2.2.1.2</t>
  </si>
  <si>
    <t>המציע יצרף להצעתו כנספח ב'4 תכנית עבודה מפורטת מוצעת, על פי הפירוט הנדרש בסעיף ‎10.4.2.</t>
  </si>
  <si>
    <t>6.2.3.1</t>
  </si>
  <si>
    <t xml:space="preserve">לכל אחד ממפתחי התוכן ניסיון מקצועי של 3 שנים במהלך עשר השנים האחרונות בפיתוח תוכן מדעי לתלמידי י'-יד'. </t>
  </si>
  <si>
    <t>יועץ מו"פ</t>
  </si>
  <si>
    <t>7</t>
  </si>
  <si>
    <t>7.1.7</t>
  </si>
  <si>
    <t>7.1.8</t>
  </si>
  <si>
    <t>7.1.9</t>
  </si>
  <si>
    <t>7.1.10</t>
  </si>
  <si>
    <t>7.1.11</t>
  </si>
  <si>
    <t>7.1.12</t>
  </si>
  <si>
    <t>7.1.13</t>
  </si>
  <si>
    <t>7.1.14</t>
  </si>
  <si>
    <t>חוברת הצעה מלאה וחתומה כנדרש בסעיף ‎8 להלן.</t>
  </si>
  <si>
    <t>7.2.1</t>
  </si>
  <si>
    <t>7.2.2</t>
  </si>
  <si>
    <t>7.2.3</t>
  </si>
  <si>
    <t>7.2.4</t>
  </si>
  <si>
    <t>7.2.5</t>
  </si>
  <si>
    <t>7.2.6</t>
  </si>
  <si>
    <t>7.2.7</t>
  </si>
  <si>
    <t>תכנית עבודה לביצוע הפרויקט, כנדרש בתנאי הסף ‎6.2.1.2. ראה פירוט בסעיף ‎9.4.2.</t>
  </si>
  <si>
    <t>סה"כ הצעת מחיר בש"ח  - לא כולל מע"מ</t>
  </si>
  <si>
    <t>סה"כ הצעת מחיר בש"ח  - כולל מע"מ</t>
  </si>
  <si>
    <t>11.6.3.1</t>
  </si>
  <si>
    <t>11.6.3.2</t>
  </si>
  <si>
    <t>11.6.3.3</t>
  </si>
  <si>
    <t>11.6.3.4</t>
  </si>
  <si>
    <t>11.6.3.5</t>
  </si>
  <si>
    <t>11.6.3.4.1</t>
  </si>
  <si>
    <t>11.6.3.4.2</t>
  </si>
  <si>
    <t>11.6.3.5.1</t>
  </si>
  <si>
    <t>11.6.3.5.2</t>
  </si>
  <si>
    <t>11.6.3.5.3</t>
  </si>
  <si>
    <t>פרמטרים- ציון בשלוש דרגות: נמוך (0 נק') / בינוני (3 נק') / טוב (6 נק')</t>
  </si>
  <si>
    <t>צוות המציע</t>
  </si>
  <si>
    <t>11.6.5.1</t>
  </si>
  <si>
    <t>11.6.5.2</t>
  </si>
  <si>
    <t>11.6.5.3</t>
  </si>
  <si>
    <t xml:space="preserve">חלוקת התפקידים בין מפתחי התוכן והערכת יכולתם לבצע את התכנית שהוצגה במסגרת ההצעה במלואה </t>
  </si>
  <si>
    <t>סה"כ</t>
  </si>
  <si>
    <t>11.6.1.1</t>
  </si>
  <si>
    <t>11.6.1.2</t>
  </si>
  <si>
    <t>4 ויותר תכניות</t>
  </si>
  <si>
    <t>11.6.2.1</t>
  </si>
  <si>
    <t>11.6.2.2</t>
  </si>
  <si>
    <t>11.6.3</t>
  </si>
  <si>
    <t>11.6.5</t>
  </si>
  <si>
    <t>ראה לשונית נפרדת</t>
  </si>
  <si>
    <r>
      <t xml:space="preserve">ערבות הצעה – על המציע לצרף להצעתו ערבות בנקאית לא צמודה, בלתי-מותנית וברת-חילוט על סך של </t>
    </r>
    <r>
      <rPr>
        <b/>
        <sz val="12"/>
        <color theme="1"/>
        <rFont val="David"/>
        <family val="2"/>
      </rPr>
      <t>75,000 ₪</t>
    </r>
    <r>
      <rPr>
        <sz val="12"/>
        <color theme="1"/>
        <rFont val="David"/>
        <family val="2"/>
      </rPr>
      <t>, על-פי הנוסח האמור בנספח ב'5.</t>
    </r>
  </si>
  <si>
    <t>במהלך חמש השנים האחרונות, נעשה שימוש במערכת החינוך - בכיתות י'-יד' - במהלך שנת לימודים אחת לפחות, בתכנית לימודים אשר המציע הכין ופיתח, באחד מתחומי ההנדסה ו/או המדע ו/או הטכנולוגיה  בהיקף יחידת לימוד אחת (90 שעות אקדמיות).</t>
  </si>
  <si>
    <t>בעל תואר אקדמי שני ממוסד מוכר להשכלה גבוהה בארץ או ממוסד מוכר להשכלה גבוהה בחו"ל, אשר אושר על ידי הגף להערכת תארים אקדמיים במשרד החינוך, מבין התארים הבאים:
• תואר שני בפיזיקה.
• תואר שני בהנדסה (תעודת הנדסאי לא תיחשב לעניין זה).
•   תואר שני בהוראת המדעים. 
• תואר שני בטכנולוגיות למידה.</t>
  </si>
  <si>
    <t>במהלך חמש השנים האחרונות, בעל ניסיון מקצועי מצטבר של 3 שנים לפחות, בניהול תכניות או פרויקטים חינוכיים (יודגש: ניהול ולא הוראה בתחום) בתחומי מדעים בתחום החינוך הפורמאלי והבלתי פורמאלי לגילאי כיתות י'-יד'.</t>
  </si>
  <si>
    <t>מנהל הפרוייקט ו/או הצוות המפתח</t>
  </si>
  <si>
    <t>מבין מנהל הפרויקט ומפתחי התוכן – לפחות שניים מבין חברי הצוות (לרבות המנהל) - בעלי נסיון של 5 שנים לפחות בהגשת תלמידים לבגרות בפיסיקה / הנדסה / טכנולוגיה מוכללת, ברמת 5 יח"ל.</t>
  </si>
  <si>
    <t>6.2.4.1</t>
  </si>
  <si>
    <t>6.2.4.1.1</t>
  </si>
  <si>
    <t>6.2.4.1.2</t>
  </si>
  <si>
    <t>6.2.4.1.3</t>
  </si>
  <si>
    <t>6.2.4.1.4</t>
  </si>
  <si>
    <t>6.2.4.1.5</t>
  </si>
  <si>
    <t>6.2.4.1.6</t>
  </si>
  <si>
    <t>צוות הפיתוח</t>
  </si>
  <si>
    <t>בעל תואר אקדמי במדעים ו/או הנדסה ו/או טכנולוגיה וכן בעל ניסיון מעשי/מקצועי ישיר של שנתיים לכל הפחות בחמש השנים האחרונות במחקר ו/או פיתוח בתחומי החלל.</t>
  </si>
  <si>
    <t>בצוות הפיתוח נדרשים להיכלל 2 מפתחי תוכן לימודי לפחות, אשר עומדים בדרישות הסף הבאות:</t>
  </si>
  <si>
    <t xml:space="preserve">כל אחד ממפתחי התוכן שיפתחו בפועל את יחידת ההוראה יהיה בעל תואר אקדמי ממוסד מוכר להשכלה גבוהה בארץ או ממוסד מוכר להשכלה גבוהה בחו"ל, אשר אושר על ידי הגף להערכת תארים אקדמיים במשרד החינוך, באחד מבין התארים הבאים:
• תואר בפיזיקה.
• תואר בהנדסה (תעודת הנדסאי לא תיחשב לעניין זה).
•   תואר בהוראת המדעים. </t>
  </si>
  <si>
    <t>2 ממפתחי התוכן לכל הפחות יוגדרו כמפתחי תוכן עיקריים (כלומר – יהיו אחראים, כל אחד מהם, על פיתוח 30% מהתוצרים הנדרשים במכרז זה לכל הפחות).</t>
  </si>
  <si>
    <t xml:space="preserve">לפחות אחד מבין מפתחי התוכן בעל ניסיון מקצועי מוכח בפיתוח שתי השתלמויות מורים במדעים ו/או הנדסה ו/או טכנולוגיה לפחות. </t>
  </si>
  <si>
    <t>ערבות בנקאית להבטחת קיום תנאי המכרז, לצורך הוכחת עמידה בתנאי הסף המפורט בסעיף ‎6.1.6 לעיל (נספח ב'5).</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</si>
  <si>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‎6.1.1 לעיל. אם המציע הוא עמותה, עליו להעביר אישור ניהול תקין מטעם רשם העמותות, תקף למועד הגשת ההצעה. </t>
  </si>
  <si>
    <t>אישור עו"ד או רו"ח על היות החתומים בשמו על מסמכי המכרז רשאים לחייב את המציע בחתימתם.</t>
  </si>
  <si>
    <t xml:space="preserve">אישור לפי חוק עסקאות גופים ציבוריים, בדבר ניהול פנקסי חשבונות ורשומות, כשהוא תקף, להוכחת העמידה בתנאי הסף שבסעיף ‎6.1.2 לעיל. </t>
  </si>
  <si>
    <t>רשימת הפרטים בהצעת המציע, שהמציע מעוניין שיהיו חסויים במידה והוא יזכה, עפ"י האמור בסעיף ‎20.2 לפרק זה.</t>
  </si>
  <si>
    <t>המענה לשאלות ההבהרה כפי שפורסם בידי המשרד, עפ"י האמור בסעיף ‎14.5 לפרק זה.</t>
  </si>
  <si>
    <t xml:space="preserve">פרטים אודות ניסיונו של המציע כנדרש בסעיף ‎6.2.1 לעיל. הניסיון הנדרש עפ"י סעיף זה יפורט ברשימה כרונולוגית מלאה של העבודות שבוצעו במהלך שנות הניסיון, כפי שנדרש בטבלאות שבחוברת ההצעה (נספח ב'2). </t>
  </si>
  <si>
    <t>פרטים אודות השכלתו וניסיונו של מנהל הפרויקט כנדרש בסעיף ‎6.2.2 ‎ לעיל. הניסיון יפורט כפי שנדרש בחוברת ההצעה (נספח ב'3). כן יצורפו קורות חיים, תעודות ומסמכים המעידים על השכלתו (לרבות אישור שקילה לתואר אקדמי ממשרד החינוך ו/או אישור חתום ממשרד החינוך שהתואר מוכר לגמול השתלמות, אם יש בכך צורך) וניסיונו.</t>
  </si>
  <si>
    <t>פרטים אודות השכלתו וניסיונו של כל אחד מחברי צוות הפיתוח (יצויןן התפקיד: מפתח תוכן עיקרי, מפתח תוכן, יועץ מו"פ) כנדרש בסעיף ‎‎‎6.2.3 לעיל. הניסיון יפורט כפי שנדרש בחוברת ההצעה (נספח ב'3). כן יצורפו קורות חיים, תעודות ומסמכים המעידים על השכלתם (לרבות אישור שקילה לתואר אקדמי ממשרד החינוך ו/או אישור חתום ממשרד החינוך שהתואר מוכר לגמול השתלמות, אם יש בכך צורך) וניסיונם.</t>
  </si>
  <si>
    <t>יש לצרף דוגמאות לתוצרי תכניות לימודים מוגמרים (ספר, חוברת לתלמיד, מד"ל וכו'- בהתאם לתוצר הסופי שהוגש ללקוח שהזמין את העבודה) שפותחו בעבר – דוגמא אחת לפחות לכל אחד מחברי צוות הפיתוח.</t>
  </si>
  <si>
    <t>נסיון חברי צוות הפיתוח (המנהל ו-2 המפתחים העיקריים)</t>
  </si>
  <si>
    <t>ניסיון מקצועי בפיתוח תכניות לימוד בתחומי הנדסה, מדע וטכנולוגיה:
תיבחן כמות תכניות הלימוד (בהיקף מינ' של 40 שעות אקדמיות) בהן היו שותפים חברי צוות הפיתוח בחמש השנים האחרונות. ינוקדו רק תכניות לימוד בתחומים האמורים לעיל. הניקוד יינתן באופן הבא:
עבור כל תכנית לימוד בהיקף מינ' של 40 שעות, בה היה חבר אחד מחברי הצוות המוצע, יקבל המציע 3 נק', עד למקס' של 15 נק' עבור 5 תכניות לימוד.
הניקוד בסעיף זה יינתן במצטבר על ניסיון כל חברי הצוות.</t>
  </si>
  <si>
    <t>ייבחן ניסיון מקצועי בהדרכה או בניהול תכניות בתחומי חלל / ניסיון בליווי פרויקטי חקר או ליווי לעבודות גמר בבגרות בתחומי חלל וכיוצ"ב של חברי צוות הפיתוח. הניקוד יינתן באופן הבא:
עבור כל שנת ניסיון מקצועי כאמור של כל אחד מחברי הצוות, במהלך 5 השנים האחרונות, יקבל המציע נק' 1. ניתן לצבור מקס' 10 נק' בסעיף זה – לכל חברי הצוות יחד.
יובהר כי לצורך ניקוד סעיף זה – ניסיון במשך שנת לימודים שלמה (חודשים ספטמבר עד יולי בשנה העוקבת) ייחשבו כשנה מלאה.</t>
  </si>
  <si>
    <t xml:space="preserve">הצגת תכנית הלימודים וההכשרה על כלל מרכיביה (קוהרנטיות, המחשה וקונקרטיזציה) </t>
  </si>
  <si>
    <t>מפתחי התוכן (4 לכל היותר, ובהם 2 מפתחי התוכן העיקריים)</t>
  </si>
  <si>
    <t>סף איכות לשיקול דעת:</t>
  </si>
  <si>
    <t>מחיר מקסימום</t>
  </si>
  <si>
    <t>מע"מ</t>
  </si>
  <si>
    <t>תקינות</t>
  </si>
  <si>
    <t xml:space="preserve">ניסיון של המציע בפיתוח תכניות לימוד בהיקף של 90 שעות אקדמיות לכל הפחות שנעשה בהן שימוש במערכת החינוך בתחומי הנדסה, מדע וטכנולוגיה,  או שאושרו לשימוש על ידי משרד החינוך מעבר לנדרש בתנאי סף ‎6.2.1.1. עבור ניסיון בכתיבת תכנית לימוד יוענקו 3 נק' ועד למקס' 9 נק' עבור 3 תכניות לימוד נוספות (ארבע תכניות לימוד סה"כ). </t>
  </si>
  <si>
    <t xml:space="preserve">ניסיון המציע בפיתוח השתלמויות מורים ו/או הטמעת תכניות לימוד\ יחידות הוראה בתחומי הנדסה, מדעים וטכנולוגיה.  
לצורך ניקוד סעיף זה הגדרת "הטמעת תכניות לימוד" הינה מפגשים אקטיביים / ליווי צוות חינוכי המפעיל את התכנית במוסד החינוכי.
עבור ניסיון ב- 2-3 תכניות/הטמעות – 4+A11 נק'.
עבור ניסיון ב-4 פיתוח השתלמויות/הטמעת תכניות ומעלה – 6 נק'.  </t>
  </si>
  <si>
    <t xml:space="preserve">בצוות הפיתוח בסה"כ חייב להיכלל מפתח בעל תואר אקדמי בפיזיקה ומפתח בעל תואר אקדמי בהנדסה ושלאחד מהם לכל הפחות יש ניסיון בהגשה לבגרות בפיזיקה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</si>
</sst>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quot;\ * #,##0.00_ ;_ &quot;₪&quot;\ * \-#,##0.00_ ;_ &quot;₪&quot;\ * &quot;-&quot;??_ ;_ @_ "/>
    <numFmt numFmtId="164" formatCode="0.0"/>
    <numFmt numFmtId="165" formatCode="&quot;₪&quot;\ #,##0.00"/>
  </numFmts>
  <fonts count="14" x14ac:knownFonts="1">
    <font>
      <sz val="11"/>
      <color theme="1"/>
      <name val="Arial"/>
      <family val="2"/>
      <charset val="177"/>
      <scheme val="minor"/>
    </font>
    <font>
      <u/>
      <sz val="11"/>
      <color theme="10"/>
      <name val="Arial"/>
      <family val="2"/>
      <charset val="177"/>
      <scheme val="minor"/>
    </font>
    <font>
      <sz val="11"/>
      <color theme="1"/>
      <name val="Arial"/>
      <family val="2"/>
      <charset val="177"/>
      <scheme val="minor"/>
    </font>
    <font>
      <b/>
      <sz val="12"/>
      <color theme="1"/>
      <name val="David"/>
      <family val="2"/>
    </font>
    <font>
      <sz val="12"/>
      <color theme="1"/>
      <name val="David"/>
      <family val="2"/>
    </font>
    <font>
      <b/>
      <sz val="12"/>
      <name val="David"/>
      <family val="2"/>
    </font>
    <font>
      <sz val="12"/>
      <name val="David"/>
      <family val="2"/>
    </font>
    <font>
      <b/>
      <sz val="12"/>
      <color theme="0"/>
      <name val="David"/>
      <family val="2"/>
    </font>
    <font>
      <b/>
      <u/>
      <sz val="14"/>
      <color theme="1"/>
      <name val="David"/>
      <family val="2"/>
    </font>
    <font>
      <b/>
      <sz val="12"/>
      <color theme="4" tint="0.79998168889431442"/>
      <name val="David"/>
      <family val="2"/>
    </font>
    <font>
      <b/>
      <sz val="14"/>
      <color theme="1"/>
      <name val="David"/>
      <family val="2"/>
    </font>
    <font>
      <b/>
      <sz val="14"/>
      <name val="David"/>
      <family val="2"/>
    </font>
    <font>
      <b/>
      <sz val="11"/>
      <name val="David"/>
      <family val="2"/>
    </font>
    <font>
      <b/>
      <sz val="10"/>
      <name val="David"/>
      <family val="2"/>
    </font>
  </fonts>
  <fills count="26">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rgb="FF727E70"/>
        <bgColor indexed="64"/>
      </patternFill>
    </fill>
    <fill>
      <patternFill patternType="solid">
        <fgColor rgb="FF727E70"/>
        <bgColor theme="8" tint="0.79998168889431442"/>
      </patternFill>
    </fill>
    <fill>
      <patternFill patternType="solid">
        <fgColor theme="0"/>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EBFEFF"/>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749992370372631"/>
        <bgColor indexed="64"/>
      </patternFill>
    </fill>
    <fill>
      <patternFill patternType="solid">
        <fgColor theme="2"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rgb="FFFFFF00"/>
        <bgColor indexed="64"/>
      </patternFill>
    </fill>
    <fill>
      <patternFill patternType="solid">
        <fgColor theme="8" tint="0.39997558519241921"/>
        <bgColor indexed="64"/>
      </patternFill>
    </fill>
    <fill>
      <patternFill patternType="solid">
        <fgColor rgb="FFE7E8FF"/>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8" tint="-0.249977111117893"/>
        <bgColor indexed="64"/>
      </patternFill>
    </fill>
  </fills>
  <borders count="70">
    <border>
      <left/>
      <right/>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style="medium">
        <color indexed="64"/>
      </top>
      <bottom/>
      <diagonal/>
    </border>
    <border>
      <left style="thin">
        <color indexed="64"/>
      </left>
      <right style="medium">
        <color indexed="64"/>
      </right>
      <top/>
      <bottom/>
      <diagonal/>
    </border>
  </borders>
  <cellStyleXfs count="4">
    <xf numFmtId="0" fontId="0" fillId="0" borderId="0"/>
    <xf numFmtId="0" fontId="1" fillId="0" borderId="0" applyNumberFormat="0" applyFill="0" applyBorder="0" applyAlignment="0" applyProtection="0"/>
    <xf numFmtId="9" fontId="2" fillId="0" borderId="0" applyFont="0" applyFill="0" applyBorder="0" applyAlignment="0" applyProtection="0"/>
    <xf numFmtId="44" fontId="2" fillId="0" borderId="0" applyFont="0" applyFill="0" applyBorder="0" applyAlignment="0" applyProtection="0"/>
  </cellStyleXfs>
  <cellXfs count="276">
    <xf numFmtId="0" fontId="0" fillId="0" borderId="0" xfId="0"/>
    <xf numFmtId="0" fontId="4" fillId="0" borderId="0" xfId="0" applyFont="1"/>
    <xf numFmtId="0" fontId="4" fillId="0" borderId="0" xfId="0" applyFont="1" applyProtection="1">
      <protection hidden="1"/>
    </xf>
    <xf numFmtId="0" fontId="3" fillId="16" borderId="18" xfId="0" applyFont="1" applyFill="1" applyBorder="1" applyAlignment="1" applyProtection="1">
      <alignment horizontal="center" vertical="center" readingOrder="2"/>
      <protection hidden="1"/>
    </xf>
    <xf numFmtId="0" fontId="3" fillId="10" borderId="15" xfId="0" applyFont="1" applyFill="1" applyBorder="1" applyAlignment="1" applyProtection="1">
      <alignment horizontal="center" vertical="center" wrapText="1"/>
      <protection hidden="1"/>
    </xf>
    <xf numFmtId="2" fontId="3" fillId="17" borderId="17" xfId="0" applyNumberFormat="1" applyFont="1" applyFill="1" applyBorder="1" applyAlignment="1" applyProtection="1">
      <alignment horizontal="center" vertical="center"/>
      <protection hidden="1"/>
    </xf>
    <xf numFmtId="9" fontId="3" fillId="8" borderId="36" xfId="0" applyNumberFormat="1" applyFont="1" applyFill="1" applyBorder="1" applyAlignment="1" applyProtection="1">
      <alignment horizontal="center" vertical="center"/>
      <protection hidden="1"/>
    </xf>
    <xf numFmtId="0" fontId="3" fillId="8" borderId="39" xfId="0" applyFont="1" applyFill="1" applyBorder="1" applyAlignment="1" applyProtection="1">
      <alignment vertical="center"/>
      <protection hidden="1"/>
    </xf>
    <xf numFmtId="2" fontId="3" fillId="8" borderId="18" xfId="0" applyNumberFormat="1" applyFont="1" applyFill="1" applyBorder="1" applyAlignment="1" applyProtection="1">
      <alignment horizontal="center" vertical="center"/>
      <protection hidden="1"/>
    </xf>
    <xf numFmtId="9" fontId="3" fillId="8" borderId="31" xfId="0" applyNumberFormat="1" applyFont="1" applyFill="1" applyBorder="1" applyAlignment="1" applyProtection="1">
      <alignment horizontal="center" vertical="center"/>
      <protection hidden="1"/>
    </xf>
    <xf numFmtId="0" fontId="3" fillId="8" borderId="40" xfId="0" applyFont="1" applyFill="1" applyBorder="1" applyAlignment="1" applyProtection="1">
      <alignment vertical="center"/>
      <protection hidden="1"/>
    </xf>
    <xf numFmtId="164" fontId="3" fillId="8" borderId="17" xfId="0" applyNumberFormat="1" applyFont="1" applyFill="1" applyBorder="1" applyAlignment="1" applyProtection="1">
      <alignment horizontal="center" vertical="center"/>
      <protection hidden="1"/>
    </xf>
    <xf numFmtId="9" fontId="7" fillId="18" borderId="37" xfId="0" applyNumberFormat="1" applyFont="1" applyFill="1" applyBorder="1" applyAlignment="1" applyProtection="1">
      <alignment horizontal="center" vertical="center"/>
      <protection hidden="1"/>
    </xf>
    <xf numFmtId="0" fontId="7" fillId="18" borderId="38" xfId="0" applyFont="1" applyFill="1" applyBorder="1" applyAlignment="1" applyProtection="1">
      <alignment vertical="center"/>
      <protection hidden="1"/>
    </xf>
    <xf numFmtId="2" fontId="7" fillId="18" borderId="10" xfId="0" applyNumberFormat="1" applyFont="1" applyFill="1" applyBorder="1" applyAlignment="1" applyProtection="1">
      <alignment horizontal="center" vertical="center"/>
      <protection hidden="1"/>
    </xf>
    <xf numFmtId="0" fontId="3" fillId="19" borderId="17" xfId="0" applyFont="1" applyFill="1" applyBorder="1" applyAlignment="1" applyProtection="1">
      <alignment horizontal="center" vertical="center"/>
      <protection hidden="1"/>
    </xf>
    <xf numFmtId="0" fontId="5" fillId="15" borderId="8" xfId="0" applyFont="1" applyFill="1" applyBorder="1" applyAlignment="1" applyProtection="1">
      <alignment horizontal="center" vertical="center" wrapText="1" readingOrder="2"/>
      <protection hidden="1"/>
    </xf>
    <xf numFmtId="9" fontId="4" fillId="0" borderId="0" xfId="0" applyNumberFormat="1" applyFont="1"/>
    <xf numFmtId="0" fontId="3" fillId="2" borderId="13" xfId="0" applyFont="1" applyFill="1" applyBorder="1" applyAlignment="1" applyProtection="1">
      <alignment horizontal="center" vertical="center" wrapText="1" readingOrder="2"/>
      <protection hidden="1"/>
    </xf>
    <xf numFmtId="0" fontId="3" fillId="2" borderId="13" xfId="0" applyFont="1" applyFill="1" applyBorder="1" applyAlignment="1" applyProtection="1">
      <alignment horizontal="center" vertical="center" wrapText="1"/>
      <protection locked="0"/>
    </xf>
    <xf numFmtId="49" fontId="3" fillId="2" borderId="13" xfId="0" applyNumberFormat="1" applyFont="1" applyFill="1" applyBorder="1" applyAlignment="1" applyProtection="1">
      <alignment horizontal="center" vertical="center" wrapText="1"/>
      <protection locked="0"/>
    </xf>
    <xf numFmtId="0" fontId="4" fillId="6" borderId="10" xfId="0" applyFont="1" applyFill="1" applyBorder="1" applyAlignment="1" applyProtection="1">
      <alignment horizontal="center" vertical="center" wrapText="1"/>
      <protection locked="0"/>
    </xf>
    <xf numFmtId="0" fontId="4" fillId="6" borderId="13" xfId="0" applyFont="1" applyFill="1" applyBorder="1" applyAlignment="1" applyProtection="1">
      <alignment horizontal="center" vertical="center" wrapText="1"/>
      <protection locked="0"/>
    </xf>
    <xf numFmtId="0" fontId="4" fillId="6" borderId="3" xfId="0" applyFont="1" applyFill="1" applyBorder="1" applyAlignment="1" applyProtection="1">
      <alignment horizontal="center" vertical="center" wrapText="1"/>
      <protection locked="0"/>
    </xf>
    <xf numFmtId="0" fontId="4" fillId="6" borderId="18" xfId="0" applyFont="1" applyFill="1" applyBorder="1" applyAlignment="1" applyProtection="1">
      <alignment horizontal="center" vertical="center" wrapText="1"/>
      <protection locked="0"/>
    </xf>
    <xf numFmtId="0" fontId="4" fillId="6" borderId="7" xfId="0" applyFont="1" applyFill="1" applyBorder="1" applyAlignment="1" applyProtection="1">
      <alignment horizontal="center" vertical="center" wrapText="1"/>
      <protection locked="0"/>
    </xf>
    <xf numFmtId="0" fontId="3" fillId="0" borderId="0" xfId="0" applyFont="1" applyProtection="1">
      <protection hidden="1"/>
    </xf>
    <xf numFmtId="165" fontId="4" fillId="2" borderId="7" xfId="0" applyNumberFormat="1" applyFont="1" applyFill="1" applyBorder="1" applyAlignment="1" applyProtection="1">
      <alignment horizontal="center" vertical="center"/>
      <protection locked="0"/>
    </xf>
    <xf numFmtId="0" fontId="3" fillId="17" borderId="4" xfId="0" applyFont="1" applyFill="1" applyBorder="1" applyAlignment="1" applyProtection="1">
      <alignment vertical="center" wrapText="1"/>
      <protection hidden="1"/>
    </xf>
    <xf numFmtId="0" fontId="8" fillId="0" borderId="0" xfId="0" applyFont="1"/>
    <xf numFmtId="0" fontId="4" fillId="6" borderId="19" xfId="0" applyFont="1" applyFill="1" applyBorder="1" applyAlignment="1" applyProtection="1">
      <alignment horizontal="center" vertical="center" wrapText="1"/>
      <protection locked="0"/>
    </xf>
    <xf numFmtId="0" fontId="4" fillId="6" borderId="0" xfId="0" applyFont="1" applyFill="1"/>
    <xf numFmtId="0" fontId="4" fillId="11" borderId="43" xfId="0" applyFont="1" applyFill="1" applyBorder="1" applyAlignment="1">
      <alignment horizontal="center" vertical="center" wrapText="1"/>
    </xf>
    <xf numFmtId="0" fontId="4" fillId="22" borderId="43" xfId="0" applyFont="1" applyFill="1" applyBorder="1" applyAlignment="1">
      <alignment horizontal="center" vertical="center" wrapText="1"/>
    </xf>
    <xf numFmtId="0" fontId="4" fillId="6" borderId="17" xfId="0" applyFont="1" applyFill="1" applyBorder="1" applyAlignment="1" applyProtection="1">
      <alignment horizontal="center" vertical="center" wrapText="1"/>
      <protection locked="0"/>
    </xf>
    <xf numFmtId="0" fontId="4" fillId="9" borderId="18" xfId="0" applyFont="1" applyFill="1" applyBorder="1" applyAlignment="1" applyProtection="1">
      <alignment vertical="center" wrapText="1" readingOrder="2"/>
      <protection hidden="1"/>
    </xf>
    <xf numFmtId="0" fontId="4" fillId="9" borderId="13" xfId="0" applyFont="1" applyFill="1" applyBorder="1" applyAlignment="1" applyProtection="1">
      <alignment vertical="center" wrapText="1" readingOrder="2"/>
      <protection hidden="1"/>
    </xf>
    <xf numFmtId="0" fontId="3" fillId="2" borderId="7" xfId="0" applyFont="1" applyFill="1" applyBorder="1" applyAlignment="1" applyProtection="1">
      <alignment vertical="center" wrapText="1"/>
      <protection hidden="1"/>
    </xf>
    <xf numFmtId="0" fontId="3" fillId="11" borderId="34" xfId="0" applyFont="1" applyFill="1" applyBorder="1" applyAlignment="1">
      <alignment horizontal="center" vertical="center" wrapText="1"/>
    </xf>
    <xf numFmtId="0" fontId="4" fillId="22" borderId="34" xfId="0" applyFont="1" applyFill="1" applyBorder="1" applyAlignment="1">
      <alignment horizontal="center" vertical="center" wrapText="1"/>
    </xf>
    <xf numFmtId="0" fontId="4" fillId="6" borderId="15" xfId="0" applyFont="1" applyFill="1" applyBorder="1" applyAlignment="1" applyProtection="1">
      <alignment horizontal="center" vertical="center" wrapText="1"/>
      <protection locked="0"/>
    </xf>
    <xf numFmtId="0" fontId="3" fillId="5" borderId="3" xfId="0" applyFont="1" applyFill="1" applyBorder="1" applyAlignment="1" applyProtection="1">
      <alignment horizontal="center" vertical="center"/>
      <protection hidden="1"/>
    </xf>
    <xf numFmtId="0" fontId="3" fillId="5" borderId="28" xfId="0" applyFont="1" applyFill="1" applyBorder="1" applyAlignment="1" applyProtection="1">
      <alignment horizontal="center" vertical="center"/>
      <protection hidden="1"/>
    </xf>
    <xf numFmtId="0" fontId="1" fillId="2" borderId="17" xfId="1" applyFill="1" applyBorder="1" applyAlignment="1" applyProtection="1">
      <alignment horizontal="center" vertical="center" wrapText="1"/>
      <protection locked="0"/>
    </xf>
    <xf numFmtId="0" fontId="3" fillId="2" borderId="13" xfId="0" applyFont="1" applyFill="1" applyBorder="1" applyAlignment="1" applyProtection="1">
      <alignment horizontal="center" vertical="center" wrapText="1"/>
      <protection hidden="1"/>
    </xf>
    <xf numFmtId="0" fontId="5" fillId="13" borderId="43" xfId="0" applyFont="1" applyFill="1" applyBorder="1" applyAlignment="1" applyProtection="1">
      <alignment horizontal="center" vertical="center" wrapText="1" readingOrder="2"/>
      <protection hidden="1"/>
    </xf>
    <xf numFmtId="0" fontId="3" fillId="16" borderId="2" xfId="0" applyFont="1" applyFill="1" applyBorder="1" applyAlignment="1" applyProtection="1">
      <alignment horizontal="center" vertical="center" readingOrder="2"/>
      <protection hidden="1"/>
    </xf>
    <xf numFmtId="0" fontId="3" fillId="11" borderId="52" xfId="0" applyFont="1" applyFill="1" applyBorder="1" applyAlignment="1">
      <alignment horizontal="center" vertical="center" wrapText="1"/>
    </xf>
    <xf numFmtId="0" fontId="4" fillId="0" borderId="52"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48" xfId="0" applyFont="1" applyBorder="1" applyAlignment="1">
      <alignment horizontal="center" vertical="center" wrapText="1"/>
    </xf>
    <xf numFmtId="9" fontId="5" fillId="10" borderId="34" xfId="2" applyFont="1" applyFill="1" applyBorder="1" applyAlignment="1" applyProtection="1">
      <alignment horizontal="center" vertical="center" wrapText="1" readingOrder="2"/>
      <protection hidden="1"/>
    </xf>
    <xf numFmtId="0" fontId="3" fillId="23" borderId="59" xfId="0" applyFont="1" applyFill="1" applyBorder="1" applyAlignment="1">
      <alignment horizontal="center" vertical="center" wrapText="1"/>
    </xf>
    <xf numFmtId="0" fontId="3" fillId="23" borderId="29" xfId="0" applyFont="1" applyFill="1" applyBorder="1" applyAlignment="1">
      <alignment horizontal="center" vertical="center" wrapText="1"/>
    </xf>
    <xf numFmtId="0" fontId="3" fillId="23" borderId="51" xfId="0" applyFont="1" applyFill="1" applyBorder="1" applyAlignment="1">
      <alignment horizontal="center" vertical="center" wrapText="1"/>
    </xf>
    <xf numFmtId="0" fontId="4" fillId="0" borderId="56" xfId="0" applyFont="1" applyBorder="1" applyAlignment="1">
      <alignment vertical="center" wrapText="1"/>
    </xf>
    <xf numFmtId="0" fontId="4" fillId="0" borderId="14" xfId="0" applyFont="1" applyBorder="1" applyAlignment="1">
      <alignment vertical="center" wrapText="1"/>
    </xf>
    <xf numFmtId="49" fontId="3" fillId="3" borderId="8" xfId="0" applyNumberFormat="1" applyFont="1" applyFill="1" applyBorder="1" applyAlignment="1" applyProtection="1">
      <alignment horizontal="center" vertical="center"/>
      <protection hidden="1"/>
    </xf>
    <xf numFmtId="0" fontId="4" fillId="6" borderId="56" xfId="0" applyFont="1" applyFill="1" applyBorder="1" applyAlignment="1" applyProtection="1">
      <alignment horizontal="center" vertical="center" wrapText="1"/>
      <protection locked="0"/>
    </xf>
    <xf numFmtId="0" fontId="4" fillId="6" borderId="16" xfId="0" applyFont="1" applyFill="1" applyBorder="1" applyAlignment="1" applyProtection="1">
      <alignment horizontal="center" vertical="center" wrapText="1"/>
      <protection locked="0"/>
    </xf>
    <xf numFmtId="0" fontId="4" fillId="6" borderId="28" xfId="0" applyFont="1" applyFill="1" applyBorder="1" applyAlignment="1" applyProtection="1">
      <alignment horizontal="center" vertical="center" wrapText="1"/>
      <protection locked="0"/>
    </xf>
    <xf numFmtId="0" fontId="4" fillId="6" borderId="23" xfId="0" applyFont="1" applyFill="1" applyBorder="1" applyAlignment="1" applyProtection="1">
      <alignment horizontal="center" vertical="center" wrapText="1"/>
      <protection locked="0"/>
    </xf>
    <xf numFmtId="0" fontId="4" fillId="6" borderId="14" xfId="0" applyFont="1" applyFill="1" applyBorder="1" applyAlignment="1" applyProtection="1">
      <alignment horizontal="center" vertical="center" wrapText="1"/>
      <protection locked="0"/>
    </xf>
    <xf numFmtId="0" fontId="4" fillId="6" borderId="20" xfId="0" applyFont="1" applyFill="1" applyBorder="1" applyAlignment="1" applyProtection="1">
      <alignment horizontal="center" vertical="center" wrapText="1"/>
      <protection locked="0"/>
    </xf>
    <xf numFmtId="0" fontId="3" fillId="2" borderId="0" xfId="0" applyFont="1" applyFill="1" applyAlignment="1" applyProtection="1">
      <alignment horizontal="center" wrapText="1"/>
      <protection hidden="1"/>
    </xf>
    <xf numFmtId="0" fontId="3" fillId="2" borderId="15" xfId="0" applyFont="1" applyFill="1" applyBorder="1" applyAlignment="1" applyProtection="1">
      <alignment horizontal="center" vertical="center" wrapText="1"/>
      <protection hidden="1"/>
    </xf>
    <xf numFmtId="0" fontId="4" fillId="9" borderId="43" xfId="0" applyFont="1" applyFill="1" applyBorder="1" applyAlignment="1" applyProtection="1">
      <alignment vertical="center" wrapText="1" readingOrder="2"/>
      <protection hidden="1"/>
    </xf>
    <xf numFmtId="0" fontId="3" fillId="7" borderId="43" xfId="0" applyFont="1" applyFill="1" applyBorder="1" applyAlignment="1" applyProtection="1">
      <alignment horizontal="center" vertical="center" wrapText="1" readingOrder="2"/>
      <protection hidden="1"/>
    </xf>
    <xf numFmtId="0" fontId="4" fillId="8" borderId="43" xfId="0" applyFont="1" applyFill="1" applyBorder="1" applyAlignment="1" applyProtection="1">
      <alignment horizontal="right" vertical="center" wrapText="1" readingOrder="2"/>
      <protection hidden="1"/>
    </xf>
    <xf numFmtId="0" fontId="5" fillId="13" borderId="48" xfId="0" applyFont="1" applyFill="1" applyBorder="1" applyAlignment="1" applyProtection="1">
      <alignment horizontal="center" vertical="center" wrapText="1" readingOrder="2"/>
      <protection hidden="1"/>
    </xf>
    <xf numFmtId="49" fontId="3" fillId="7" borderId="42" xfId="0" applyNumberFormat="1" applyFont="1" applyFill="1" applyBorder="1" applyAlignment="1" applyProtection="1">
      <alignment horizontal="center" vertical="center"/>
      <protection hidden="1"/>
    </xf>
    <xf numFmtId="0" fontId="3" fillId="6" borderId="42" xfId="0" applyFont="1" applyFill="1" applyBorder="1" applyAlignment="1" applyProtection="1">
      <alignment horizontal="center" vertical="center"/>
      <protection hidden="1"/>
    </xf>
    <xf numFmtId="0" fontId="3" fillId="2" borderId="6" xfId="0" applyFont="1" applyFill="1" applyBorder="1" applyAlignment="1" applyProtection="1">
      <alignment horizontal="center" wrapText="1"/>
      <protection hidden="1"/>
    </xf>
    <xf numFmtId="49" fontId="3" fillId="9" borderId="55" xfId="0" applyNumberFormat="1" applyFont="1" applyFill="1" applyBorder="1" applyAlignment="1" applyProtection="1">
      <alignment horizontal="center" vertical="center" readingOrder="2"/>
      <protection hidden="1"/>
    </xf>
    <xf numFmtId="0" fontId="4" fillId="9" borderId="54" xfId="0" applyFont="1" applyFill="1" applyBorder="1" applyAlignment="1" applyProtection="1">
      <alignment vertical="center" wrapText="1" readingOrder="2"/>
      <protection hidden="1"/>
    </xf>
    <xf numFmtId="49" fontId="3" fillId="3" borderId="44" xfId="0" applyNumberFormat="1" applyFont="1" applyFill="1" applyBorder="1" applyAlignment="1" applyProtection="1">
      <alignment horizontal="center" vertical="center"/>
      <protection hidden="1"/>
    </xf>
    <xf numFmtId="0" fontId="3" fillId="3" borderId="49" xfId="0" applyFont="1" applyFill="1" applyBorder="1" applyAlignment="1" applyProtection="1">
      <alignment horizontal="center" vertical="center" wrapText="1"/>
      <protection hidden="1"/>
    </xf>
    <xf numFmtId="0" fontId="4" fillId="9" borderId="47" xfId="0" applyFont="1" applyFill="1" applyBorder="1" applyAlignment="1" applyProtection="1">
      <alignment vertical="center" wrapText="1" readingOrder="2"/>
      <protection hidden="1"/>
    </xf>
    <xf numFmtId="0" fontId="3" fillId="3" borderId="49" xfId="0" applyFont="1" applyFill="1" applyBorder="1" applyAlignment="1" applyProtection="1">
      <alignment horizontal="center" vertical="center" wrapText="1" readingOrder="2"/>
      <protection hidden="1"/>
    </xf>
    <xf numFmtId="49" fontId="3" fillId="9" borderId="27" xfId="0" applyNumberFormat="1" applyFont="1" applyFill="1" applyBorder="1" applyAlignment="1" applyProtection="1">
      <alignment horizontal="center" vertical="center" readingOrder="2"/>
      <protection hidden="1"/>
    </xf>
    <xf numFmtId="0" fontId="4" fillId="9" borderId="17" xfId="0" applyFont="1" applyFill="1" applyBorder="1" applyAlignment="1" applyProtection="1">
      <alignment vertical="center" wrapText="1" readingOrder="2"/>
      <protection hidden="1"/>
    </xf>
    <xf numFmtId="49" fontId="3" fillId="9" borderId="60" xfId="0" applyNumberFormat="1" applyFont="1" applyFill="1" applyBorder="1" applyAlignment="1" applyProtection="1">
      <alignment horizontal="center" vertical="center" readingOrder="2"/>
      <protection hidden="1"/>
    </xf>
    <xf numFmtId="0" fontId="3" fillId="13" borderId="52" xfId="0" applyFont="1" applyFill="1" applyBorder="1" applyAlignment="1">
      <alignment horizontal="center" vertical="center" wrapText="1"/>
    </xf>
    <xf numFmtId="0" fontId="3" fillId="13" borderId="43" xfId="0" applyFont="1" applyFill="1" applyBorder="1" applyAlignment="1">
      <alignment horizontal="center" vertical="center" wrapText="1"/>
    </xf>
    <xf numFmtId="0" fontId="3" fillId="11" borderId="43" xfId="0" applyFont="1" applyFill="1" applyBorder="1" applyAlignment="1">
      <alignment horizontal="center" vertical="center" wrapText="1"/>
    </xf>
    <xf numFmtId="0" fontId="4" fillId="9" borderId="10" xfId="0" applyFont="1" applyFill="1" applyBorder="1" applyAlignment="1" applyProtection="1">
      <alignment vertical="center" wrapText="1" readingOrder="2"/>
      <protection hidden="1"/>
    </xf>
    <xf numFmtId="0" fontId="3" fillId="13" borderId="60" xfId="0" applyFont="1" applyFill="1" applyBorder="1" applyAlignment="1">
      <alignment horizontal="center" vertical="center" wrapText="1"/>
    </xf>
    <xf numFmtId="0" fontId="3" fillId="13" borderId="47" xfId="0" applyFont="1" applyFill="1" applyBorder="1" applyAlignment="1">
      <alignment horizontal="center" vertical="center" wrapText="1"/>
    </xf>
    <xf numFmtId="0" fontId="3" fillId="13" borderId="10" xfId="0" applyFont="1" applyFill="1" applyBorder="1" applyAlignment="1">
      <alignment horizontal="center" vertical="center" wrapText="1"/>
    </xf>
    <xf numFmtId="0" fontId="3" fillId="13" borderId="13" xfId="0" applyFont="1" applyFill="1" applyBorder="1" applyAlignment="1">
      <alignment horizontal="center" vertical="center" wrapText="1"/>
    </xf>
    <xf numFmtId="0" fontId="3" fillId="13" borderId="27" xfId="0" applyFont="1" applyFill="1" applyBorder="1" applyAlignment="1">
      <alignment horizontal="center" vertical="top" wrapText="1"/>
    </xf>
    <xf numFmtId="0" fontId="3" fillId="13" borderId="27" xfId="0" applyFont="1" applyFill="1" applyBorder="1" applyAlignment="1">
      <alignment horizontal="center" vertical="center" wrapText="1"/>
    </xf>
    <xf numFmtId="0" fontId="3" fillId="13" borderId="7" xfId="0" applyFont="1" applyFill="1" applyBorder="1" applyAlignment="1">
      <alignment horizontal="center" vertical="center" wrapText="1"/>
    </xf>
    <xf numFmtId="0" fontId="3" fillId="13" borderId="48" xfId="0" applyFont="1" applyFill="1" applyBorder="1" applyAlignment="1">
      <alignment horizontal="center" vertical="center" wrapText="1"/>
    </xf>
    <xf numFmtId="0" fontId="4" fillId="0" borderId="55" xfId="0" applyFont="1" applyBorder="1" applyAlignment="1">
      <alignment horizontal="center" vertical="center"/>
    </xf>
    <xf numFmtId="0" fontId="3" fillId="13" borderId="13" xfId="0" applyFont="1" applyFill="1" applyBorder="1" applyAlignment="1">
      <alignment horizontal="center" vertical="top" wrapText="1"/>
    </xf>
    <xf numFmtId="0" fontId="3" fillId="13" borderId="41" xfId="0" applyFont="1" applyFill="1" applyBorder="1" applyAlignment="1">
      <alignment horizontal="center" vertical="center" wrapText="1"/>
    </xf>
    <xf numFmtId="0" fontId="3" fillId="13" borderId="42" xfId="0" applyFont="1" applyFill="1" applyBorder="1" applyAlignment="1">
      <alignment horizontal="center" vertical="center" wrapText="1"/>
    </xf>
    <xf numFmtId="0" fontId="3" fillId="13" borderId="37" xfId="0" applyFont="1" applyFill="1" applyBorder="1" applyAlignment="1">
      <alignment horizontal="center" vertical="center" wrapText="1"/>
    </xf>
    <xf numFmtId="0" fontId="4" fillId="0" borderId="55" xfId="0" applyFont="1" applyBorder="1" applyAlignment="1">
      <alignment horizontal="center" vertical="center" wrapText="1"/>
    </xf>
    <xf numFmtId="0" fontId="3" fillId="13" borderId="54" xfId="0" applyFont="1" applyFill="1" applyBorder="1" applyAlignment="1">
      <alignment horizontal="center" vertical="center" wrapText="1"/>
    </xf>
    <xf numFmtId="0" fontId="3" fillId="11" borderId="61" xfId="0" applyFont="1" applyFill="1" applyBorder="1" applyAlignment="1" applyProtection="1">
      <alignment horizontal="center" vertical="center" wrapText="1"/>
      <protection hidden="1"/>
    </xf>
    <xf numFmtId="0" fontId="3" fillId="11" borderId="55" xfId="0" applyFont="1" applyFill="1" applyBorder="1" applyAlignment="1" applyProtection="1">
      <alignment horizontal="center" vertical="center" wrapText="1"/>
      <protection hidden="1"/>
    </xf>
    <xf numFmtId="0" fontId="3" fillId="11" borderId="54" xfId="0" applyFont="1" applyFill="1" applyBorder="1" applyAlignment="1" applyProtection="1">
      <alignment horizontal="center" vertical="center" wrapText="1"/>
      <protection hidden="1"/>
    </xf>
    <xf numFmtId="0" fontId="4" fillId="11" borderId="48" xfId="0" applyFont="1" applyFill="1" applyBorder="1" applyAlignment="1">
      <alignment horizontal="center" vertical="center" wrapText="1"/>
    </xf>
    <xf numFmtId="0" fontId="4" fillId="22" borderId="52" xfId="0" applyFont="1" applyFill="1" applyBorder="1" applyAlignment="1">
      <alignment horizontal="center" vertical="center" wrapText="1"/>
    </xf>
    <xf numFmtId="0" fontId="3" fillId="3" borderId="8" xfId="0" applyFont="1" applyFill="1" applyBorder="1" applyAlignment="1">
      <alignment horizontal="center"/>
    </xf>
    <xf numFmtId="49" fontId="3" fillId="3" borderId="6" xfId="0" applyNumberFormat="1" applyFont="1" applyFill="1" applyBorder="1" applyAlignment="1" applyProtection="1">
      <alignment horizontal="center" vertical="center" wrapText="1"/>
      <protection hidden="1"/>
    </xf>
    <xf numFmtId="0" fontId="5" fillId="13" borderId="54" xfId="0" applyFont="1" applyFill="1" applyBorder="1" applyAlignment="1" applyProtection="1">
      <alignment horizontal="center" vertical="center" wrapText="1" readingOrder="2"/>
      <protection hidden="1"/>
    </xf>
    <xf numFmtId="0" fontId="4" fillId="3" borderId="28" xfId="0" applyFont="1" applyFill="1" applyBorder="1" applyAlignment="1" applyProtection="1">
      <alignment horizontal="center" vertical="center" wrapText="1"/>
      <protection locked="0"/>
    </xf>
    <xf numFmtId="0" fontId="4" fillId="3" borderId="3" xfId="0" applyFont="1" applyFill="1" applyBorder="1" applyAlignment="1" applyProtection="1">
      <alignment horizontal="center" vertical="center" wrapText="1"/>
      <protection locked="0"/>
    </xf>
    <xf numFmtId="49" fontId="3" fillId="9" borderId="15" xfId="0" applyNumberFormat="1" applyFont="1" applyFill="1" applyBorder="1" applyAlignment="1" applyProtection="1">
      <alignment horizontal="center" vertical="center" readingOrder="2"/>
      <protection hidden="1"/>
    </xf>
    <xf numFmtId="44" fontId="3" fillId="3" borderId="8" xfId="3" applyFont="1" applyFill="1" applyBorder="1" applyAlignment="1">
      <alignment horizontal="center"/>
    </xf>
    <xf numFmtId="9" fontId="11" fillId="24" borderId="58" xfId="2" applyFont="1" applyFill="1" applyBorder="1" applyAlignment="1" applyProtection="1">
      <alignment horizontal="center" vertical="center" wrapText="1" readingOrder="2"/>
      <protection hidden="1"/>
    </xf>
    <xf numFmtId="0" fontId="5" fillId="13" borderId="46" xfId="0" applyFont="1" applyFill="1" applyBorder="1" applyAlignment="1" applyProtection="1">
      <alignment horizontal="center" vertical="center" wrapText="1" readingOrder="2"/>
      <protection hidden="1"/>
    </xf>
    <xf numFmtId="0" fontId="5" fillId="13" borderId="38" xfId="0" applyFont="1" applyFill="1" applyBorder="1" applyAlignment="1" applyProtection="1">
      <alignment horizontal="center" vertical="center" wrapText="1" readingOrder="2"/>
      <protection hidden="1"/>
    </xf>
    <xf numFmtId="0" fontId="5" fillId="13" borderId="40" xfId="0" applyFont="1" applyFill="1" applyBorder="1" applyAlignment="1" applyProtection="1">
      <alignment horizontal="center" vertical="center" wrapText="1" readingOrder="2"/>
      <protection hidden="1"/>
    </xf>
    <xf numFmtId="0" fontId="5" fillId="13" borderId="65" xfId="0" applyFont="1" applyFill="1" applyBorder="1" applyAlignment="1" applyProtection="1">
      <alignment horizontal="center" vertical="center" wrapText="1" readingOrder="2"/>
      <protection hidden="1"/>
    </xf>
    <xf numFmtId="164" fontId="12" fillId="12" borderId="66" xfId="0" applyNumberFormat="1" applyFont="1" applyFill="1" applyBorder="1" applyAlignment="1" applyProtection="1">
      <alignment horizontal="center" vertical="center" wrapText="1" readingOrder="2"/>
      <protection hidden="1"/>
    </xf>
    <xf numFmtId="0" fontId="5" fillId="13" borderId="32" xfId="0" applyFont="1" applyFill="1" applyBorder="1" applyAlignment="1" applyProtection="1">
      <alignment horizontal="center" vertical="center" wrapText="1" readingOrder="2"/>
      <protection hidden="1"/>
    </xf>
    <xf numFmtId="0" fontId="5" fillId="13" borderId="50" xfId="0" applyFont="1" applyFill="1" applyBorder="1" applyAlignment="1" applyProtection="1">
      <alignment horizontal="center" vertical="center" wrapText="1" readingOrder="2"/>
      <protection hidden="1"/>
    </xf>
    <xf numFmtId="2" fontId="12" fillId="12" borderId="66" xfId="0" applyNumberFormat="1" applyFont="1" applyFill="1" applyBorder="1" applyAlignment="1" applyProtection="1">
      <alignment horizontal="center" vertical="center" wrapText="1" readingOrder="2"/>
      <protection hidden="1"/>
    </xf>
    <xf numFmtId="2" fontId="12" fillId="12" borderId="49" xfId="0" applyNumberFormat="1" applyFont="1" applyFill="1" applyBorder="1" applyAlignment="1" applyProtection="1">
      <alignment horizontal="center" vertical="center" wrapText="1" readingOrder="2"/>
      <protection hidden="1"/>
    </xf>
    <xf numFmtId="0" fontId="13" fillId="13" borderId="38" xfId="0" applyFont="1" applyFill="1" applyBorder="1" applyAlignment="1" applyProtection="1">
      <alignment horizontal="center" vertical="center" wrapText="1" readingOrder="2"/>
      <protection hidden="1"/>
    </xf>
    <xf numFmtId="1" fontId="7" fillId="14" borderId="4" xfId="2" applyNumberFormat="1" applyFont="1" applyFill="1" applyBorder="1" applyAlignment="1" applyProtection="1">
      <alignment horizontal="center" vertical="center" wrapText="1" readingOrder="2"/>
      <protection hidden="1"/>
    </xf>
    <xf numFmtId="0" fontId="5" fillId="11" borderId="53" xfId="0" applyFont="1" applyFill="1" applyBorder="1" applyAlignment="1" applyProtection="1">
      <alignment horizontal="center" vertical="center" wrapText="1" readingOrder="2"/>
      <protection hidden="1"/>
    </xf>
    <xf numFmtId="0" fontId="5" fillId="13" borderId="68" xfId="0" applyFont="1" applyFill="1" applyBorder="1" applyAlignment="1" applyProtection="1">
      <alignment horizontal="center" vertical="center" wrapText="1" readingOrder="2"/>
      <protection hidden="1"/>
    </xf>
    <xf numFmtId="0" fontId="5" fillId="11" borderId="45" xfId="0" applyFont="1" applyFill="1" applyBorder="1" applyAlignment="1" applyProtection="1">
      <alignment horizontal="center" vertical="center" wrapText="1" readingOrder="2"/>
      <protection hidden="1"/>
    </xf>
    <xf numFmtId="164" fontId="6" fillId="12" borderId="64" xfId="0" applyNumberFormat="1" applyFont="1" applyFill="1" applyBorder="1" applyAlignment="1" applyProtection="1">
      <alignment horizontal="center" vertical="center" wrapText="1" readingOrder="2"/>
      <protection hidden="1"/>
    </xf>
    <xf numFmtId="164" fontId="6" fillId="12" borderId="32" xfId="0" applyNumberFormat="1" applyFont="1" applyFill="1" applyBorder="1" applyAlignment="1" applyProtection="1">
      <alignment horizontal="center" vertical="center" wrapText="1" readingOrder="2"/>
      <protection hidden="1"/>
    </xf>
    <xf numFmtId="164" fontId="5" fillId="12" borderId="64" xfId="0" applyNumberFormat="1" applyFont="1" applyFill="1" applyBorder="1" applyAlignment="1" applyProtection="1">
      <alignment horizontal="center" vertical="center" wrapText="1" readingOrder="2"/>
      <protection hidden="1"/>
    </xf>
    <xf numFmtId="164" fontId="5" fillId="12" borderId="32" xfId="0" applyNumberFormat="1" applyFont="1" applyFill="1" applyBorder="1" applyAlignment="1" applyProtection="1">
      <alignment horizontal="center" vertical="center" wrapText="1" readingOrder="2"/>
      <protection hidden="1"/>
    </xf>
    <xf numFmtId="164" fontId="12" fillId="12" borderId="49" xfId="0" applyNumberFormat="1" applyFont="1" applyFill="1" applyBorder="1" applyAlignment="1" applyProtection="1">
      <alignment horizontal="center" vertical="center" wrapText="1" readingOrder="2"/>
      <protection hidden="1"/>
    </xf>
    <xf numFmtId="2" fontId="5" fillId="12" borderId="63" xfId="0" applyNumberFormat="1" applyFont="1" applyFill="1" applyBorder="1" applyAlignment="1" applyProtection="1">
      <alignment horizontal="center" vertical="center" wrapText="1" readingOrder="2"/>
      <protection hidden="1"/>
    </xf>
    <xf numFmtId="2" fontId="12" fillId="12" borderId="69" xfId="0" applyNumberFormat="1" applyFont="1" applyFill="1" applyBorder="1" applyAlignment="1" applyProtection="1">
      <alignment horizontal="center" vertical="center" wrapText="1" readingOrder="2"/>
      <protection hidden="1"/>
    </xf>
    <xf numFmtId="164" fontId="5" fillId="12" borderId="52" xfId="0" applyNumberFormat="1" applyFont="1" applyFill="1" applyBorder="1" applyAlignment="1" applyProtection="1">
      <alignment horizontal="center" vertical="center" wrapText="1" readingOrder="2"/>
      <protection hidden="1"/>
    </xf>
    <xf numFmtId="2" fontId="12" fillId="12" borderId="58" xfId="0" applyNumberFormat="1" applyFont="1" applyFill="1" applyBorder="1" applyAlignment="1" applyProtection="1">
      <alignment horizontal="center" vertical="center" wrapText="1" readingOrder="2"/>
      <protection hidden="1"/>
    </xf>
    <xf numFmtId="0" fontId="3" fillId="10" borderId="6" xfId="0" applyFont="1" applyFill="1" applyBorder="1" applyAlignment="1" applyProtection="1">
      <alignment horizontal="center" vertical="center" wrapText="1"/>
      <protection hidden="1"/>
    </xf>
    <xf numFmtId="49" fontId="3" fillId="3" borderId="5" xfId="0" applyNumberFormat="1" applyFont="1" applyFill="1" applyBorder="1" applyAlignment="1" applyProtection="1">
      <alignment horizontal="center" vertical="center" wrapText="1"/>
      <protection hidden="1"/>
    </xf>
    <xf numFmtId="0" fontId="5" fillId="13" borderId="65" xfId="0" applyFont="1" applyFill="1" applyBorder="1" applyAlignment="1" applyProtection="1">
      <alignment horizontal="right" vertical="center" wrapText="1" readingOrder="2"/>
      <protection hidden="1"/>
    </xf>
    <xf numFmtId="0" fontId="5" fillId="13" borderId="44" xfId="0" applyFont="1" applyFill="1" applyBorder="1" applyAlignment="1" applyProtection="1">
      <alignment horizontal="right" vertical="center" wrapText="1" readingOrder="2"/>
      <protection hidden="1"/>
    </xf>
    <xf numFmtId="0" fontId="5" fillId="13" borderId="32" xfId="0" applyFont="1" applyFill="1" applyBorder="1" applyAlignment="1" applyProtection="1">
      <alignment horizontal="right" vertical="center" wrapText="1" readingOrder="2"/>
      <protection hidden="1"/>
    </xf>
    <xf numFmtId="0" fontId="5" fillId="13" borderId="54" xfId="0" applyFont="1" applyFill="1" applyBorder="1" applyAlignment="1" applyProtection="1">
      <alignment horizontal="right" vertical="center" wrapText="1" readingOrder="2"/>
      <protection hidden="1"/>
    </xf>
    <xf numFmtId="0" fontId="5" fillId="13" borderId="48" xfId="0" applyFont="1" applyFill="1" applyBorder="1" applyAlignment="1" applyProtection="1">
      <alignment horizontal="right" vertical="center" wrapText="1" readingOrder="2"/>
      <protection hidden="1"/>
    </xf>
    <xf numFmtId="0" fontId="3" fillId="7" borderId="9" xfId="0" applyFont="1" applyFill="1" applyBorder="1" applyAlignment="1" applyProtection="1">
      <alignment horizontal="center" vertical="center" wrapText="1"/>
      <protection hidden="1"/>
    </xf>
    <xf numFmtId="49" fontId="3" fillId="3" borderId="6" xfId="0" applyNumberFormat="1" applyFont="1" applyFill="1" applyBorder="1" applyAlignment="1" applyProtection="1">
      <alignment horizontal="center" vertical="center" wrapText="1"/>
      <protection hidden="1"/>
    </xf>
    <xf numFmtId="49" fontId="3" fillId="3" borderId="5" xfId="0" applyNumberFormat="1" applyFont="1" applyFill="1" applyBorder="1" applyAlignment="1" applyProtection="1">
      <alignment horizontal="center" vertical="center" wrapText="1"/>
      <protection hidden="1"/>
    </xf>
    <xf numFmtId="49" fontId="3" fillId="3" borderId="3" xfId="0" applyNumberFormat="1" applyFont="1" applyFill="1" applyBorder="1" applyAlignment="1" applyProtection="1">
      <alignment horizontal="center" vertical="center" wrapText="1"/>
      <protection hidden="1"/>
    </xf>
    <xf numFmtId="0" fontId="4" fillId="6" borderId="3" xfId="0" applyFont="1" applyFill="1" applyBorder="1" applyAlignment="1" applyProtection="1">
      <alignment horizontal="center"/>
      <protection hidden="1"/>
    </xf>
    <xf numFmtId="0" fontId="4" fillId="6" borderId="6" xfId="0" applyFont="1" applyFill="1" applyBorder="1" applyAlignment="1" applyProtection="1">
      <alignment horizontal="center"/>
      <protection hidden="1"/>
    </xf>
    <xf numFmtId="0" fontId="4" fillId="6" borderId="5" xfId="0" applyFont="1" applyFill="1" applyBorder="1" applyAlignment="1" applyProtection="1">
      <alignment horizontal="center"/>
      <protection hidden="1"/>
    </xf>
    <xf numFmtId="0" fontId="7" fillId="4" borderId="42" xfId="0" applyFont="1" applyFill="1" applyBorder="1" applyAlignment="1" applyProtection="1">
      <alignment horizontal="center" vertical="center"/>
      <protection hidden="1"/>
    </xf>
    <xf numFmtId="0" fontId="7" fillId="4" borderId="54" xfId="0" applyFont="1" applyFill="1" applyBorder="1" applyAlignment="1" applyProtection="1">
      <alignment horizontal="center" vertical="center"/>
      <protection hidden="1"/>
    </xf>
    <xf numFmtId="0" fontId="3" fillId="2" borderId="1" xfId="0" applyFont="1" applyFill="1" applyBorder="1" applyAlignment="1" applyProtection="1">
      <alignment horizontal="center" readingOrder="2"/>
      <protection hidden="1"/>
    </xf>
    <xf numFmtId="0" fontId="3" fillId="2" borderId="28" xfId="0" applyFont="1" applyFill="1" applyBorder="1" applyAlignment="1" applyProtection="1">
      <alignment horizontal="center" readingOrder="2"/>
      <protection hidden="1"/>
    </xf>
    <xf numFmtId="0" fontId="3" fillId="2" borderId="22" xfId="0" applyFont="1" applyFill="1" applyBorder="1" applyAlignment="1" applyProtection="1">
      <alignment horizontal="center" readingOrder="2"/>
      <protection hidden="1"/>
    </xf>
    <xf numFmtId="0" fontId="3" fillId="2" borderId="30" xfId="0" applyFont="1" applyFill="1" applyBorder="1" applyAlignment="1" applyProtection="1">
      <alignment horizontal="center" readingOrder="2"/>
      <protection hidden="1"/>
    </xf>
    <xf numFmtId="0" fontId="3" fillId="2" borderId="4" xfId="0" applyFont="1" applyFill="1" applyBorder="1" applyAlignment="1" applyProtection="1">
      <alignment horizontal="center" readingOrder="2"/>
      <protection hidden="1"/>
    </xf>
    <xf numFmtId="0" fontId="3" fillId="2" borderId="29" xfId="0" applyFont="1" applyFill="1" applyBorder="1" applyAlignment="1" applyProtection="1">
      <alignment horizontal="center" readingOrder="2"/>
      <protection hidden="1"/>
    </xf>
    <xf numFmtId="0" fontId="3" fillId="2" borderId="18" xfId="0" applyFont="1" applyFill="1" applyBorder="1" applyAlignment="1" applyProtection="1">
      <alignment horizontal="center" vertical="center" wrapText="1"/>
      <protection hidden="1"/>
    </xf>
    <xf numFmtId="0" fontId="3" fillId="2" borderId="13" xfId="0" applyFont="1" applyFill="1" applyBorder="1" applyAlignment="1" applyProtection="1">
      <alignment horizontal="center" vertical="center" wrapText="1"/>
      <protection hidden="1"/>
    </xf>
    <xf numFmtId="0" fontId="3" fillId="2" borderId="19" xfId="0" applyFont="1" applyFill="1" applyBorder="1" applyAlignment="1" applyProtection="1">
      <alignment horizontal="center" vertical="center" readingOrder="2"/>
      <protection hidden="1"/>
    </xf>
    <xf numFmtId="0" fontId="3" fillId="2" borderId="14" xfId="0" applyFont="1" applyFill="1" applyBorder="1" applyAlignment="1" applyProtection="1">
      <alignment horizontal="center" vertical="center" readingOrder="2"/>
      <protection hidden="1"/>
    </xf>
    <xf numFmtId="0" fontId="3" fillId="3" borderId="9" xfId="0" applyFont="1" applyFill="1" applyBorder="1" applyAlignment="1" applyProtection="1">
      <alignment horizontal="center" vertical="center" wrapText="1"/>
      <protection locked="0"/>
    </xf>
    <xf numFmtId="0" fontId="3" fillId="3" borderId="24" xfId="0" applyFont="1" applyFill="1" applyBorder="1" applyAlignment="1" applyProtection="1">
      <alignment horizontal="center" vertical="center" wrapText="1"/>
      <protection hidden="1"/>
    </xf>
    <xf numFmtId="0" fontId="5" fillId="15" borderId="8" xfId="0" applyFont="1" applyFill="1" applyBorder="1" applyAlignment="1" applyProtection="1">
      <alignment horizontal="center" vertical="center" wrapText="1" readingOrder="2"/>
      <protection hidden="1"/>
    </xf>
    <xf numFmtId="0" fontId="5" fillId="15" borderId="9" xfId="0" applyFont="1" applyFill="1" applyBorder="1" applyAlignment="1" applyProtection="1">
      <alignment horizontal="center" vertical="center" wrapText="1" readingOrder="2"/>
      <protection hidden="1"/>
    </xf>
    <xf numFmtId="0" fontId="5" fillId="15" borderId="23" xfId="0" applyFont="1" applyFill="1" applyBorder="1" applyAlignment="1" applyProtection="1">
      <alignment horizontal="center" vertical="center" wrapText="1" readingOrder="2"/>
      <protection hidden="1"/>
    </xf>
    <xf numFmtId="0" fontId="3" fillId="0" borderId="7" xfId="0" applyFont="1" applyBorder="1" applyAlignment="1" applyProtection="1">
      <alignment horizontal="center" vertical="center"/>
      <protection hidden="1"/>
    </xf>
    <xf numFmtId="0" fontId="5" fillId="11" borderId="52" xfId="0" applyFont="1" applyFill="1" applyBorder="1" applyAlignment="1" applyProtection="1">
      <alignment horizontal="center" vertical="center" wrapText="1" readingOrder="2"/>
      <protection hidden="1"/>
    </xf>
    <xf numFmtId="0" fontId="5" fillId="11" borderId="34" xfId="0" applyFont="1" applyFill="1" applyBorder="1" applyAlignment="1" applyProtection="1">
      <alignment horizontal="center" vertical="center" wrapText="1" readingOrder="2"/>
      <protection hidden="1"/>
    </xf>
    <xf numFmtId="0" fontId="5" fillId="11" borderId="36" xfId="0" applyFont="1" applyFill="1" applyBorder="1" applyAlignment="1" applyProtection="1">
      <alignment horizontal="center" vertical="center" wrapText="1" readingOrder="2"/>
      <protection hidden="1"/>
    </xf>
    <xf numFmtId="0" fontId="5" fillId="11" borderId="53" xfId="0" applyFont="1" applyFill="1" applyBorder="1" applyAlignment="1" applyProtection="1">
      <alignment horizontal="center" vertical="center" wrapText="1" readingOrder="2"/>
      <protection hidden="1"/>
    </xf>
    <xf numFmtId="0" fontId="5" fillId="11" borderId="39" xfId="0" applyFont="1" applyFill="1" applyBorder="1" applyAlignment="1" applyProtection="1">
      <alignment horizontal="center" vertical="center" wrapText="1" readingOrder="2"/>
      <protection hidden="1"/>
    </xf>
    <xf numFmtId="0" fontId="5" fillId="11" borderId="48" xfId="0" applyFont="1" applyFill="1" applyBorder="1" applyAlignment="1" applyProtection="1">
      <alignment horizontal="center" vertical="center" wrapText="1" readingOrder="2"/>
      <protection hidden="1"/>
    </xf>
    <xf numFmtId="0" fontId="5" fillId="11" borderId="67" xfId="0" applyFont="1" applyFill="1" applyBorder="1" applyAlignment="1" applyProtection="1">
      <alignment horizontal="center" vertical="center" wrapText="1" readingOrder="2"/>
      <protection hidden="1"/>
    </xf>
    <xf numFmtId="0" fontId="5" fillId="11" borderId="46" xfId="0" applyFont="1" applyFill="1" applyBorder="1" applyAlignment="1" applyProtection="1">
      <alignment horizontal="center" vertical="center" wrapText="1" readingOrder="2"/>
      <protection hidden="1"/>
    </xf>
    <xf numFmtId="0" fontId="5" fillId="11" borderId="43" xfId="0" applyFont="1" applyFill="1" applyBorder="1" applyAlignment="1" applyProtection="1">
      <alignment horizontal="center" vertical="center" wrapText="1" readingOrder="2"/>
      <protection hidden="1"/>
    </xf>
    <xf numFmtId="0" fontId="5" fillId="11" borderId="47" xfId="0" applyFont="1" applyFill="1" applyBorder="1" applyAlignment="1" applyProtection="1">
      <alignment horizontal="center" vertical="center" wrapText="1" readingOrder="2"/>
      <protection hidden="1"/>
    </xf>
    <xf numFmtId="0" fontId="5" fillId="13" borderId="64" xfId="0" applyFont="1" applyFill="1" applyBorder="1" applyAlignment="1" applyProtection="1">
      <alignment horizontal="center" vertical="center" wrapText="1" readingOrder="2"/>
      <protection hidden="1"/>
    </xf>
    <xf numFmtId="0" fontId="5" fillId="13" borderId="4" xfId="0" applyFont="1" applyFill="1" applyBorder="1" applyAlignment="1" applyProtection="1">
      <alignment horizontal="center" vertical="center" wrapText="1" readingOrder="2"/>
      <protection hidden="1"/>
    </xf>
    <xf numFmtId="0" fontId="5" fillId="13" borderId="59" xfId="0" applyFont="1" applyFill="1" applyBorder="1" applyAlignment="1" applyProtection="1">
      <alignment horizontal="center" vertical="center" wrapText="1" readingOrder="2"/>
      <protection hidden="1"/>
    </xf>
    <xf numFmtId="2" fontId="7" fillId="14" borderId="4" xfId="0" applyNumberFormat="1" applyFont="1" applyFill="1" applyBorder="1" applyAlignment="1" applyProtection="1">
      <alignment horizontal="center" vertical="center" wrapText="1" readingOrder="2"/>
      <protection hidden="1"/>
    </xf>
    <xf numFmtId="2" fontId="7" fillId="14" borderId="29" xfId="0" applyNumberFormat="1" applyFont="1" applyFill="1" applyBorder="1" applyAlignment="1" applyProtection="1">
      <alignment horizontal="center" vertical="center" wrapText="1" readingOrder="2"/>
      <protection hidden="1"/>
    </xf>
    <xf numFmtId="1" fontId="7" fillId="14" borderId="4" xfId="2" applyNumberFormat="1" applyFont="1" applyFill="1" applyBorder="1" applyAlignment="1" applyProtection="1">
      <alignment horizontal="center" vertical="center" wrapText="1" readingOrder="2"/>
      <protection hidden="1"/>
    </xf>
    <xf numFmtId="1" fontId="7" fillId="14" borderId="24" xfId="2" applyNumberFormat="1" applyFont="1" applyFill="1" applyBorder="1" applyAlignment="1" applyProtection="1">
      <alignment horizontal="center" vertical="center" wrapText="1" readingOrder="2"/>
      <protection hidden="1"/>
    </xf>
    <xf numFmtId="1" fontId="7" fillId="14" borderId="29" xfId="2" applyNumberFormat="1" applyFont="1" applyFill="1" applyBorder="1" applyAlignment="1" applyProtection="1">
      <alignment horizontal="center" vertical="center" wrapText="1" readingOrder="2"/>
      <protection hidden="1"/>
    </xf>
    <xf numFmtId="0" fontId="5" fillId="11" borderId="33" xfId="0" applyFont="1" applyFill="1" applyBorder="1" applyAlignment="1" applyProtection="1">
      <alignment horizontal="center" vertical="center" wrapText="1" readingOrder="2"/>
      <protection hidden="1"/>
    </xf>
    <xf numFmtId="0" fontId="3" fillId="20" borderId="8" xfId="0" applyFont="1" applyFill="1" applyBorder="1" applyAlignment="1" applyProtection="1">
      <alignment horizontal="center" vertical="center" readingOrder="2"/>
      <protection hidden="1"/>
    </xf>
    <xf numFmtId="0" fontId="3" fillId="20" borderId="23" xfId="0" applyFont="1" applyFill="1" applyBorder="1" applyAlignment="1" applyProtection="1">
      <alignment horizontal="center" vertical="center" readingOrder="2"/>
      <protection hidden="1"/>
    </xf>
    <xf numFmtId="0" fontId="4" fillId="0" borderId="53" xfId="0" applyFont="1" applyBorder="1" applyAlignment="1">
      <alignment horizontal="center" vertical="center"/>
    </xf>
    <xf numFmtId="0" fontId="4" fillId="0" borderId="37" xfId="0" applyFont="1" applyBorder="1" applyAlignment="1">
      <alignment horizontal="center" vertical="center"/>
    </xf>
    <xf numFmtId="0" fontId="4" fillId="23" borderId="1" xfId="0" applyFont="1" applyFill="1" applyBorder="1" applyAlignment="1">
      <alignment horizontal="center" vertical="center" wrapText="1"/>
    </xf>
    <xf numFmtId="0" fontId="4" fillId="23" borderId="28" xfId="0" applyFont="1" applyFill="1" applyBorder="1" applyAlignment="1">
      <alignment horizontal="center" vertical="center" wrapText="1"/>
    </xf>
    <xf numFmtId="0" fontId="4" fillId="23" borderId="11" xfId="0" applyFont="1" applyFill="1" applyBorder="1" applyAlignment="1">
      <alignment horizontal="center" vertical="center" wrapText="1"/>
    </xf>
    <xf numFmtId="0" fontId="4" fillId="23" borderId="56" xfId="0" applyFont="1" applyFill="1" applyBorder="1" applyAlignment="1">
      <alignment horizontal="center" vertical="center" wrapText="1"/>
    </xf>
    <xf numFmtId="0" fontId="4" fillId="0" borderId="63" xfId="0" applyFont="1" applyBorder="1" applyAlignment="1">
      <alignment horizontal="center" vertical="center"/>
    </xf>
    <xf numFmtId="0" fontId="4" fillId="0" borderId="35" xfId="0" applyFont="1" applyBorder="1" applyAlignment="1">
      <alignment horizontal="center" vertical="center"/>
    </xf>
    <xf numFmtId="0" fontId="4" fillId="0" borderId="20" xfId="0" applyFont="1" applyBorder="1" applyAlignment="1">
      <alignment horizontal="center" vertical="center"/>
    </xf>
    <xf numFmtId="0" fontId="3" fillId="13" borderId="1" xfId="0" applyFont="1" applyFill="1" applyBorder="1" applyAlignment="1">
      <alignment horizontal="center" vertical="center" wrapText="1"/>
    </xf>
    <xf numFmtId="0" fontId="3" fillId="13" borderId="21" xfId="0" applyFont="1" applyFill="1" applyBorder="1" applyAlignment="1">
      <alignment horizontal="center" vertical="center" wrapText="1"/>
    </xf>
    <xf numFmtId="0" fontId="3" fillId="13" borderId="22" xfId="0" applyFont="1" applyFill="1" applyBorder="1" applyAlignment="1">
      <alignment horizontal="center" vertical="center" wrapText="1"/>
    </xf>
    <xf numFmtId="0" fontId="3" fillId="13" borderId="0" xfId="0" applyFont="1" applyFill="1" applyAlignment="1">
      <alignment horizontal="center" vertical="center" wrapText="1"/>
    </xf>
    <xf numFmtId="0" fontId="3" fillId="13" borderId="18" xfId="0" applyFont="1" applyFill="1" applyBorder="1" applyAlignment="1">
      <alignment horizontal="center" vertical="center" wrapText="1"/>
    </xf>
    <xf numFmtId="0" fontId="3" fillId="13" borderId="13" xfId="0" applyFont="1" applyFill="1" applyBorder="1" applyAlignment="1">
      <alignment horizontal="center" vertical="center" wrapText="1"/>
    </xf>
    <xf numFmtId="0" fontId="9" fillId="25" borderId="8" xfId="0" applyFont="1" applyFill="1" applyBorder="1" applyAlignment="1">
      <alignment horizontal="center" vertical="center" wrapText="1"/>
    </xf>
    <xf numFmtId="0" fontId="9" fillId="25" borderId="24" xfId="0" applyFont="1" applyFill="1" applyBorder="1" applyAlignment="1">
      <alignment horizontal="center" vertical="center" wrapText="1"/>
    </xf>
    <xf numFmtId="0" fontId="9" fillId="25" borderId="9" xfId="0" applyFont="1" applyFill="1" applyBorder="1" applyAlignment="1">
      <alignment horizontal="center" vertical="center" wrapText="1"/>
    </xf>
    <xf numFmtId="0" fontId="3" fillId="13" borderId="43" xfId="0" applyFont="1" applyFill="1" applyBorder="1" applyAlignment="1">
      <alignment horizontal="center" vertical="center" wrapText="1"/>
    </xf>
    <xf numFmtId="0" fontId="3" fillId="13" borderId="48" xfId="0" applyFont="1" applyFill="1" applyBorder="1" applyAlignment="1">
      <alignment horizontal="center" vertical="center" wrapText="1"/>
    </xf>
    <xf numFmtId="0" fontId="3" fillId="13" borderId="42" xfId="0" applyFont="1" applyFill="1" applyBorder="1" applyAlignment="1">
      <alignment horizontal="center" vertical="center" wrapText="1"/>
    </xf>
    <xf numFmtId="0" fontId="3" fillId="13" borderId="15" xfId="0" applyFont="1" applyFill="1" applyBorder="1" applyAlignment="1">
      <alignment horizontal="center" vertical="center" wrapText="1"/>
    </xf>
    <xf numFmtId="0" fontId="3" fillId="13" borderId="10" xfId="0" applyFont="1" applyFill="1" applyBorder="1" applyAlignment="1">
      <alignment horizontal="center" vertical="center" wrapText="1"/>
    </xf>
    <xf numFmtId="0" fontId="3" fillId="13" borderId="6" xfId="0" applyFont="1" applyFill="1" applyBorder="1" applyAlignment="1">
      <alignment horizontal="center" vertical="center" wrapText="1"/>
    </xf>
    <xf numFmtId="0" fontId="3" fillId="13" borderId="5" xfId="0" applyFont="1" applyFill="1" applyBorder="1" applyAlignment="1">
      <alignment horizontal="center" vertical="center" wrapText="1"/>
    </xf>
    <xf numFmtId="0" fontId="4" fillId="23" borderId="21" xfId="0" applyFont="1" applyFill="1" applyBorder="1" applyAlignment="1">
      <alignment horizontal="center" vertical="center" wrapText="1"/>
    </xf>
    <xf numFmtId="0" fontId="4" fillId="23" borderId="60" xfId="0" applyFont="1" applyFill="1" applyBorder="1" applyAlignment="1">
      <alignment horizontal="center" vertical="center" wrapText="1"/>
    </xf>
    <xf numFmtId="0" fontId="4" fillId="0" borderId="26" xfId="0" applyFont="1" applyBorder="1" applyAlignment="1">
      <alignment horizontal="center" vertical="center"/>
    </xf>
    <xf numFmtId="164" fontId="10" fillId="20" borderId="31" xfId="0" applyNumberFormat="1" applyFont="1" applyFill="1" applyBorder="1" applyAlignment="1">
      <alignment horizontal="center" vertical="center"/>
    </xf>
    <xf numFmtId="164" fontId="10" fillId="20" borderId="57" xfId="0" applyNumberFormat="1" applyFont="1" applyFill="1" applyBorder="1" applyAlignment="1">
      <alignment horizontal="center" vertical="center"/>
    </xf>
    <xf numFmtId="0" fontId="4" fillId="23" borderId="43" xfId="0" applyFont="1" applyFill="1" applyBorder="1" applyAlignment="1">
      <alignment horizontal="center"/>
    </xf>
    <xf numFmtId="0" fontId="4" fillId="23" borderId="48" xfId="0" applyFont="1" applyFill="1" applyBorder="1" applyAlignment="1">
      <alignment horizontal="center"/>
    </xf>
    <xf numFmtId="0" fontId="4" fillId="23" borderId="26" xfId="0" applyFont="1" applyFill="1" applyBorder="1" applyAlignment="1">
      <alignment horizontal="center"/>
    </xf>
    <xf numFmtId="0" fontId="4" fillId="23" borderId="20" xfId="0" applyFont="1" applyFill="1" applyBorder="1" applyAlignment="1">
      <alignment horizontal="center"/>
    </xf>
    <xf numFmtId="0" fontId="4" fillId="23" borderId="35" xfId="0" applyFont="1" applyFill="1" applyBorder="1" applyAlignment="1">
      <alignment horizontal="center"/>
    </xf>
    <xf numFmtId="0" fontId="4" fillId="23" borderId="40" xfId="0" applyFont="1" applyFill="1" applyBorder="1" applyAlignment="1">
      <alignment horizontal="center"/>
    </xf>
    <xf numFmtId="0" fontId="4" fillId="23" borderId="62" xfId="0" applyFont="1" applyFill="1" applyBorder="1" applyAlignment="1">
      <alignment horizontal="center"/>
    </xf>
    <xf numFmtId="0" fontId="4" fillId="23" borderId="33" xfId="0" applyFont="1" applyFill="1" applyBorder="1" applyAlignment="1">
      <alignment horizontal="center"/>
    </xf>
    <xf numFmtId="0" fontId="3" fillId="13" borderId="2" xfId="0" applyFont="1" applyFill="1" applyBorder="1" applyAlignment="1">
      <alignment horizontal="center" vertical="center" wrapText="1"/>
    </xf>
    <xf numFmtId="0" fontId="3" fillId="13" borderId="25" xfId="0" applyFont="1" applyFill="1" applyBorder="1" applyAlignment="1">
      <alignment horizontal="center" vertical="center" wrapText="1"/>
    </xf>
    <xf numFmtId="0" fontId="3" fillId="13" borderId="19" xfId="0" applyFont="1" applyFill="1" applyBorder="1" applyAlignment="1">
      <alignment horizontal="center" vertical="center" wrapText="1"/>
    </xf>
    <xf numFmtId="0" fontId="3" fillId="13" borderId="12" xfId="0" applyFont="1" applyFill="1" applyBorder="1" applyAlignment="1">
      <alignment horizontal="center" vertical="center" wrapText="1"/>
    </xf>
    <xf numFmtId="0" fontId="3" fillId="13" borderId="27" xfId="0" applyFont="1" applyFill="1" applyBorder="1" applyAlignment="1">
      <alignment horizontal="center" vertical="center" wrapText="1"/>
    </xf>
    <xf numFmtId="0" fontId="3" fillId="13" borderId="14" xfId="0" applyFont="1" applyFill="1" applyBorder="1" applyAlignment="1">
      <alignment horizontal="center" vertical="center" wrapText="1"/>
    </xf>
    <xf numFmtId="0" fontId="3" fillId="13" borderId="35" xfId="0" applyFont="1" applyFill="1" applyBorder="1" applyAlignment="1">
      <alignment horizontal="center" vertical="center" wrapText="1"/>
    </xf>
    <xf numFmtId="0" fontId="3" fillId="13" borderId="26" xfId="0" applyFont="1" applyFill="1" applyBorder="1" applyAlignment="1">
      <alignment horizontal="center" vertical="center" wrapText="1"/>
    </xf>
    <xf numFmtId="0" fontId="3" fillId="13" borderId="20" xfId="0" applyFont="1" applyFill="1" applyBorder="1" applyAlignment="1">
      <alignment horizontal="center" vertical="center" wrapText="1"/>
    </xf>
    <xf numFmtId="0" fontId="3" fillId="20" borderId="9" xfId="0" applyFont="1" applyFill="1" applyBorder="1" applyAlignment="1" applyProtection="1">
      <alignment horizontal="center" vertical="center" wrapText="1" readingOrder="2"/>
      <protection hidden="1"/>
    </xf>
    <xf numFmtId="0" fontId="3" fillId="20" borderId="23" xfId="0" applyFont="1" applyFill="1" applyBorder="1" applyAlignment="1" applyProtection="1">
      <alignment horizontal="center" vertical="center" wrapText="1" readingOrder="2"/>
      <protection hidden="1"/>
    </xf>
    <xf numFmtId="0" fontId="3" fillId="20" borderId="36" xfId="0" applyFont="1" applyFill="1" applyBorder="1" applyAlignment="1">
      <alignment horizontal="center" vertical="center" wrapText="1"/>
    </xf>
    <xf numFmtId="0" fontId="3" fillId="20" borderId="46" xfId="0" applyFont="1" applyFill="1" applyBorder="1" applyAlignment="1">
      <alignment horizontal="center" vertical="center" wrapText="1"/>
    </xf>
    <xf numFmtId="0" fontId="3" fillId="20" borderId="33" xfId="0" applyFont="1" applyFill="1" applyBorder="1" applyAlignment="1">
      <alignment horizontal="center" vertical="center" wrapText="1"/>
    </xf>
    <xf numFmtId="0" fontId="3" fillId="20" borderId="21" xfId="0" applyFont="1" applyFill="1" applyBorder="1" applyAlignment="1" applyProtection="1">
      <alignment horizontal="center" vertical="center" wrapText="1" readingOrder="2"/>
      <protection hidden="1"/>
    </xf>
    <xf numFmtId="0" fontId="3" fillId="20" borderId="28" xfId="0" applyFont="1" applyFill="1" applyBorder="1" applyAlignment="1" applyProtection="1">
      <alignment horizontal="center" vertical="center" wrapText="1" readingOrder="2"/>
      <protection hidden="1"/>
    </xf>
    <xf numFmtId="0" fontId="3" fillId="20" borderId="1" xfId="0" applyFont="1" applyFill="1" applyBorder="1" applyAlignment="1" applyProtection="1">
      <alignment horizontal="center" vertical="center" wrapText="1" readingOrder="2"/>
      <protection hidden="1"/>
    </xf>
    <xf numFmtId="0" fontId="3" fillId="20" borderId="53" xfId="0" applyFont="1" applyFill="1" applyBorder="1" applyAlignment="1">
      <alignment horizontal="center" vertical="center" wrapText="1"/>
    </xf>
    <xf numFmtId="0" fontId="3" fillId="20" borderId="47" xfId="0" applyFont="1" applyFill="1" applyBorder="1" applyAlignment="1">
      <alignment horizontal="center" vertical="center" wrapText="1"/>
    </xf>
    <xf numFmtId="0" fontId="3" fillId="20" borderId="45" xfId="0" applyFont="1" applyFill="1" applyBorder="1" applyAlignment="1">
      <alignment horizontal="center" vertical="center" wrapText="1"/>
    </xf>
    <xf numFmtId="0" fontId="3" fillId="20" borderId="8" xfId="0" applyFont="1" applyFill="1" applyBorder="1" applyAlignment="1" applyProtection="1">
      <alignment horizontal="center" vertical="center" wrapText="1" readingOrder="2"/>
      <protection hidden="1"/>
    </xf>
    <xf numFmtId="0" fontId="3" fillId="7" borderId="24" xfId="0" applyFont="1" applyFill="1" applyBorder="1" applyAlignment="1">
      <alignment horizontal="center"/>
    </xf>
    <xf numFmtId="0" fontId="3" fillId="7" borderId="29" xfId="0" applyFont="1" applyFill="1" applyBorder="1" applyAlignment="1">
      <alignment horizontal="center"/>
    </xf>
    <xf numFmtId="0" fontId="4" fillId="23" borderId="52" xfId="0" applyFont="1" applyFill="1" applyBorder="1" applyAlignment="1">
      <alignment horizontal="center"/>
    </xf>
    <xf numFmtId="0" fontId="4" fillId="23" borderId="34" xfId="0" applyFont="1" applyFill="1" applyBorder="1" applyAlignment="1">
      <alignment horizontal="center"/>
    </xf>
    <xf numFmtId="0" fontId="4" fillId="23" borderId="42" xfId="0" applyFont="1" applyFill="1" applyBorder="1" applyAlignment="1">
      <alignment horizontal="center"/>
    </xf>
    <xf numFmtId="0" fontId="4" fillId="23" borderId="36" xfId="0" applyFont="1" applyFill="1" applyBorder="1" applyAlignment="1">
      <alignment horizontal="center"/>
    </xf>
    <xf numFmtId="0" fontId="4" fillId="23" borderId="46" xfId="0" applyFont="1" applyFill="1" applyBorder="1" applyAlignment="1">
      <alignment horizontal="center"/>
    </xf>
    <xf numFmtId="0" fontId="4" fillId="23" borderId="39" xfId="0" applyFont="1" applyFill="1" applyBorder="1" applyAlignment="1">
      <alignment horizontal="center"/>
    </xf>
    <xf numFmtId="0" fontId="3" fillId="11" borderId="2" xfId="0" applyFont="1" applyFill="1" applyBorder="1" applyAlignment="1">
      <alignment horizontal="center" wrapText="1"/>
    </xf>
    <xf numFmtId="0" fontId="3" fillId="11" borderId="25" xfId="0" applyFont="1" applyFill="1" applyBorder="1" applyAlignment="1">
      <alignment horizontal="center" wrapText="1"/>
    </xf>
    <xf numFmtId="0" fontId="3" fillId="11" borderId="19" xfId="0" applyFont="1" applyFill="1" applyBorder="1" applyAlignment="1">
      <alignment horizontal="center" wrapText="1"/>
    </xf>
    <xf numFmtId="0" fontId="3" fillId="11" borderId="37" xfId="0" applyFont="1" applyFill="1" applyBorder="1" applyAlignment="1">
      <alignment horizontal="center" vertical="center" wrapText="1"/>
    </xf>
    <xf numFmtId="0" fontId="3" fillId="11" borderId="52" xfId="0" applyFont="1" applyFill="1" applyBorder="1" applyAlignment="1">
      <alignment horizontal="center" vertical="center" wrapText="1"/>
    </xf>
    <xf numFmtId="0" fontId="3" fillId="0" borderId="8" xfId="0" applyFont="1" applyBorder="1" applyAlignment="1">
      <alignment horizontal="center"/>
    </xf>
    <xf numFmtId="0" fontId="3" fillId="0" borderId="9" xfId="0" applyFont="1" applyBorder="1" applyAlignment="1">
      <alignment horizontal="center"/>
    </xf>
    <xf numFmtId="0" fontId="3" fillId="16" borderId="35" xfId="0" applyFont="1" applyFill="1" applyBorder="1" applyAlignment="1" applyProtection="1">
      <alignment horizontal="center" vertical="center"/>
      <protection hidden="1"/>
    </xf>
    <xf numFmtId="0" fontId="3" fillId="16" borderId="26" xfId="0" applyFont="1" applyFill="1" applyBorder="1" applyAlignment="1" applyProtection="1">
      <alignment horizontal="center" vertical="center"/>
      <protection hidden="1"/>
    </xf>
    <xf numFmtId="0" fontId="4" fillId="21" borderId="8" xfId="0" applyFont="1" applyFill="1" applyBorder="1" applyAlignment="1" applyProtection="1">
      <alignment horizontal="center"/>
      <protection hidden="1"/>
    </xf>
    <xf numFmtId="0" fontId="4" fillId="21" borderId="9" xfId="0" applyFont="1" applyFill="1" applyBorder="1" applyAlignment="1" applyProtection="1">
      <alignment horizontal="center"/>
      <protection hidden="1"/>
    </xf>
    <xf numFmtId="0" fontId="3" fillId="3" borderId="32" xfId="0" applyFont="1" applyFill="1" applyBorder="1" applyAlignment="1">
      <alignment horizontal="center" wrapText="1"/>
    </xf>
    <xf numFmtId="0" fontId="3" fillId="3" borderId="44" xfId="0" applyFont="1" applyFill="1" applyBorder="1" applyAlignment="1">
      <alignment horizontal="center" wrapText="1"/>
    </xf>
    <xf numFmtId="0" fontId="3" fillId="3" borderId="50" xfId="0" applyFont="1" applyFill="1" applyBorder="1" applyAlignment="1">
      <alignment horizontal="center" wrapText="1"/>
    </xf>
    <xf numFmtId="0" fontId="3" fillId="11" borderId="54" xfId="0" applyFont="1" applyFill="1" applyBorder="1" applyAlignment="1">
      <alignment horizontal="center" vertical="center" wrapText="1"/>
    </xf>
    <xf numFmtId="0" fontId="3" fillId="11" borderId="43" xfId="0" applyFont="1" applyFill="1" applyBorder="1" applyAlignment="1">
      <alignment horizontal="center" vertical="center" wrapText="1"/>
    </xf>
    <xf numFmtId="0" fontId="3" fillId="11" borderId="38" xfId="0" applyFont="1" applyFill="1" applyBorder="1" applyAlignment="1">
      <alignment horizontal="center" vertical="center" wrapText="1"/>
    </xf>
    <xf numFmtId="0" fontId="3" fillId="11" borderId="48" xfId="0" applyFont="1" applyFill="1" applyBorder="1" applyAlignment="1">
      <alignment horizontal="center" vertical="center" wrapText="1"/>
    </xf>
  </cellXfs>
  <cellStyles count="4">
    <cellStyle name="Currency" xfId="3" builtinId="4"/>
    <cellStyle name="Normal" xfId="0" builtinId="0"/>
    <cellStyle name="Percent" xfId="2" builtinId="5"/>
    <cellStyle name="היפר-קישור" xfId="1" builtinId="8"/>
  </cellStyles>
  <dxfs count="81">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6" tint="0.39994506668294322"/>
        </patternFill>
      </fill>
    </dxf>
    <dxf>
      <fill>
        <patternFill>
          <bgColor theme="5" tint="0.3999450666829432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E7E8FF"/>
      <color rgb="FFEBFEFF"/>
      <color rgb="FFF2DDFF"/>
      <color rgb="FFF9EFFF"/>
      <color rgb="FFFFEBF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79"/>
  <sheetViews>
    <sheetView rightToLeft="1" tabSelected="1" view="pageBreakPreview" zoomScale="90" zoomScaleNormal="90" zoomScaleSheetLayoutView="90" workbookViewId="0">
      <pane xSplit="3" ySplit="10" topLeftCell="D22" activePane="bottomRight" state="frozen"/>
      <selection pane="topRight" activeCell="D1" sqref="D1"/>
      <selection pane="bottomLeft" activeCell="A10" sqref="A10"/>
      <selection pane="bottomRight" activeCell="D24" sqref="D24"/>
    </sheetView>
  </sheetViews>
  <sheetFormatPr defaultColWidth="9" defaultRowHeight="15.75" x14ac:dyDescent="0.25"/>
  <cols>
    <col min="1" max="1" width="1.375" style="1" customWidth="1"/>
    <col min="2" max="2" width="13.25" style="1" customWidth="1"/>
    <col min="3" max="3" width="10" style="1" customWidth="1"/>
    <col min="4" max="4" width="82.75" style="1" customWidth="1"/>
    <col min="5" max="5" width="22.5" style="1" customWidth="1"/>
    <col min="6" max="6" width="22.625" style="1" customWidth="1"/>
    <col min="7" max="7" width="24.375" style="1" customWidth="1"/>
    <col min="8" max="8" width="24" style="1" customWidth="1"/>
    <col min="9" max="16384" width="9" style="1"/>
  </cols>
  <sheetData>
    <row r="1" spans="2:8" ht="29.25" customHeight="1" x14ac:dyDescent="0.25">
      <c r="D1"/>
      <c r="E1"/>
      <c r="F1"/>
      <c r="G1"/>
      <c r="H1"/>
    </row>
    <row r="2" spans="2:8" ht="29.25" customHeight="1" thickBot="1" x14ac:dyDescent="0.3">
      <c r="D2"/>
      <c r="E2"/>
      <c r="F2"/>
      <c r="G2"/>
      <c r="H2"/>
    </row>
    <row r="3" spans="2:8" ht="18.75" customHeight="1" x14ac:dyDescent="0.25">
      <c r="B3" s="154"/>
      <c r="C3" s="155"/>
      <c r="D3" s="160" t="s">
        <v>18</v>
      </c>
      <c r="E3" s="162">
        <v>1</v>
      </c>
      <c r="F3" s="162">
        <v>2</v>
      </c>
      <c r="G3" s="162">
        <v>3</v>
      </c>
      <c r="H3" s="162">
        <v>4</v>
      </c>
    </row>
    <row r="4" spans="2:8" ht="15" customHeight="1" x14ac:dyDescent="0.25">
      <c r="B4" s="156"/>
      <c r="C4" s="157"/>
      <c r="D4" s="161"/>
      <c r="E4" s="163"/>
      <c r="F4" s="163"/>
      <c r="G4" s="163"/>
      <c r="H4" s="163"/>
    </row>
    <row r="5" spans="2:8" x14ac:dyDescent="0.25">
      <c r="B5" s="156"/>
      <c r="C5" s="157"/>
      <c r="D5" s="44" t="s">
        <v>0</v>
      </c>
      <c r="E5" s="18"/>
      <c r="F5" s="18"/>
      <c r="G5" s="18"/>
      <c r="H5" s="18"/>
    </row>
    <row r="6" spans="2:8" x14ac:dyDescent="0.25">
      <c r="B6" s="156"/>
      <c r="C6" s="157"/>
      <c r="D6" s="44" t="s">
        <v>45</v>
      </c>
      <c r="E6" s="18"/>
      <c r="F6" s="18"/>
      <c r="G6" s="18"/>
      <c r="H6" s="18"/>
    </row>
    <row r="7" spans="2:8" x14ac:dyDescent="0.25">
      <c r="B7" s="156"/>
      <c r="C7" s="157"/>
      <c r="D7" s="44" t="s">
        <v>1</v>
      </c>
      <c r="E7" s="19"/>
      <c r="F7" s="19"/>
      <c r="G7" s="19"/>
      <c r="H7" s="19"/>
    </row>
    <row r="8" spans="2:8" ht="16.5" thickBot="1" x14ac:dyDescent="0.3">
      <c r="B8" s="158"/>
      <c r="C8" s="159"/>
      <c r="D8" s="44" t="s">
        <v>2</v>
      </c>
      <c r="E8" s="20"/>
      <c r="F8" s="20"/>
      <c r="G8" s="20"/>
      <c r="H8" s="20"/>
    </row>
    <row r="9" spans="2:8" ht="16.5" thickBot="1" x14ac:dyDescent="0.3">
      <c r="B9" s="73" t="s">
        <v>7</v>
      </c>
      <c r="C9" s="65" t="s">
        <v>3</v>
      </c>
      <c r="D9" s="66" t="s">
        <v>46</v>
      </c>
      <c r="E9" s="43"/>
      <c r="F9" s="43"/>
      <c r="G9" s="43"/>
      <c r="H9" s="43"/>
    </row>
    <row r="10" spans="2:8" ht="16.5" thickBot="1" x14ac:dyDescent="0.3">
      <c r="B10" s="58"/>
      <c r="C10" s="76" t="s">
        <v>94</v>
      </c>
      <c r="D10" s="77" t="s">
        <v>4</v>
      </c>
      <c r="E10" s="165"/>
      <c r="F10" s="165"/>
      <c r="G10" s="165"/>
      <c r="H10" s="165"/>
    </row>
    <row r="11" spans="2:8" ht="19.5" customHeight="1" x14ac:dyDescent="0.25">
      <c r="B11" s="146" t="s">
        <v>8</v>
      </c>
      <c r="C11" s="74" t="s">
        <v>95</v>
      </c>
      <c r="D11" s="75" t="s">
        <v>59</v>
      </c>
      <c r="E11" s="59"/>
      <c r="F11" s="21"/>
      <c r="G11" s="21"/>
      <c r="H11" s="21"/>
    </row>
    <row r="12" spans="2:8" ht="47.25" x14ac:dyDescent="0.25">
      <c r="B12" s="146"/>
      <c r="C12" s="74" t="s">
        <v>96</v>
      </c>
      <c r="D12" s="67" t="s">
        <v>17</v>
      </c>
      <c r="E12" s="59"/>
      <c r="F12" s="21"/>
      <c r="G12" s="21"/>
      <c r="H12" s="21"/>
    </row>
    <row r="13" spans="2:8" ht="47.25" x14ac:dyDescent="0.25">
      <c r="B13" s="146"/>
      <c r="C13" s="74" t="s">
        <v>97</v>
      </c>
      <c r="D13" s="67" t="s">
        <v>14</v>
      </c>
      <c r="E13" s="59"/>
      <c r="F13" s="21"/>
      <c r="G13" s="21"/>
      <c r="H13" s="21"/>
    </row>
    <row r="14" spans="2:8" ht="47.25" x14ac:dyDescent="0.25">
      <c r="B14" s="146"/>
      <c r="C14" s="74" t="s">
        <v>98</v>
      </c>
      <c r="D14" s="67" t="s">
        <v>102</v>
      </c>
      <c r="E14" s="59"/>
      <c r="F14" s="21"/>
      <c r="G14" s="21"/>
      <c r="H14" s="21"/>
    </row>
    <row r="15" spans="2:8" x14ac:dyDescent="0.25">
      <c r="B15" s="146"/>
      <c r="C15" s="74" t="s">
        <v>99</v>
      </c>
      <c r="D15" s="67" t="s">
        <v>66</v>
      </c>
      <c r="E15" s="59"/>
      <c r="F15" s="21"/>
      <c r="G15" s="21"/>
      <c r="H15" s="21"/>
    </row>
    <row r="16" spans="2:8" ht="39" customHeight="1" thickBot="1" x14ac:dyDescent="0.3">
      <c r="B16" s="146"/>
      <c r="C16" s="74" t="s">
        <v>100</v>
      </c>
      <c r="D16" s="78" t="s">
        <v>156</v>
      </c>
      <c r="E16" s="60"/>
      <c r="F16" s="40"/>
      <c r="G16" s="40"/>
      <c r="H16" s="40"/>
    </row>
    <row r="17" spans="2:8" ht="22.5" customHeight="1" thickBot="1" x14ac:dyDescent="0.3">
      <c r="B17" s="58"/>
      <c r="C17" s="76" t="s">
        <v>101</v>
      </c>
      <c r="D17" s="79" t="s">
        <v>5</v>
      </c>
      <c r="E17" s="164"/>
      <c r="F17" s="164"/>
      <c r="G17" s="164"/>
      <c r="H17" s="164"/>
    </row>
    <row r="18" spans="2:8" ht="48" thickBot="1" x14ac:dyDescent="0.3">
      <c r="B18" s="146" t="s">
        <v>20</v>
      </c>
      <c r="C18" s="82" t="s">
        <v>103</v>
      </c>
      <c r="D18" s="35" t="s">
        <v>157</v>
      </c>
      <c r="E18" s="61"/>
      <c r="F18" s="23"/>
      <c r="G18" s="23"/>
      <c r="H18" s="23"/>
    </row>
    <row r="19" spans="2:8" ht="16.5" thickBot="1" x14ac:dyDescent="0.3">
      <c r="B19" s="147"/>
      <c r="C19" s="82" t="s">
        <v>104</v>
      </c>
      <c r="D19" s="81" t="s">
        <v>107</v>
      </c>
      <c r="E19" s="61"/>
      <c r="F19" s="24"/>
      <c r="G19" s="24"/>
      <c r="H19" s="24"/>
    </row>
    <row r="20" spans="2:8" ht="95.25" thickBot="1" x14ac:dyDescent="0.3">
      <c r="B20" s="148" t="s">
        <v>23</v>
      </c>
      <c r="C20" s="80" t="s">
        <v>105</v>
      </c>
      <c r="D20" s="35" t="s">
        <v>158</v>
      </c>
      <c r="E20" s="62"/>
      <c r="F20" s="25"/>
      <c r="G20" s="25"/>
      <c r="H20" s="25"/>
    </row>
    <row r="21" spans="2:8" ht="48" thickBot="1" x14ac:dyDescent="0.3">
      <c r="B21" s="147"/>
      <c r="C21" s="80" t="s">
        <v>106</v>
      </c>
      <c r="D21" s="81" t="s">
        <v>159</v>
      </c>
      <c r="E21" s="61"/>
      <c r="F21" s="23"/>
      <c r="G21" s="23"/>
      <c r="H21" s="23"/>
    </row>
    <row r="22" spans="2:8" ht="48" thickBot="1" x14ac:dyDescent="0.3">
      <c r="B22" s="139" t="s">
        <v>160</v>
      </c>
      <c r="C22" s="80" t="s">
        <v>108</v>
      </c>
      <c r="D22" s="86" t="s">
        <v>161</v>
      </c>
      <c r="E22" s="110"/>
      <c r="F22" s="110"/>
      <c r="G22" s="110"/>
      <c r="H22" s="111"/>
    </row>
    <row r="23" spans="2:8" ht="16.5" thickBot="1" x14ac:dyDescent="0.3">
      <c r="B23" s="148" t="s">
        <v>169</v>
      </c>
      <c r="C23" s="80" t="s">
        <v>162</v>
      </c>
      <c r="D23" s="86" t="s">
        <v>171</v>
      </c>
      <c r="E23" s="110"/>
      <c r="F23" s="110"/>
      <c r="G23" s="110"/>
      <c r="H23" s="111"/>
    </row>
    <row r="24" spans="2:8" ht="95.25" thickBot="1" x14ac:dyDescent="0.3">
      <c r="B24" s="146"/>
      <c r="C24" s="80" t="s">
        <v>163</v>
      </c>
      <c r="D24" s="35" t="s">
        <v>172</v>
      </c>
      <c r="E24" s="30"/>
      <c r="F24" s="30"/>
      <c r="G24" s="30"/>
      <c r="H24" s="24"/>
    </row>
    <row r="25" spans="2:8" ht="32.25" thickBot="1" x14ac:dyDescent="0.3">
      <c r="B25" s="146"/>
      <c r="C25" s="80" t="s">
        <v>164</v>
      </c>
      <c r="D25" s="36" t="s">
        <v>109</v>
      </c>
      <c r="E25" s="30"/>
      <c r="F25" s="30"/>
      <c r="G25" s="30"/>
      <c r="H25" s="30"/>
    </row>
    <row r="26" spans="2:8" ht="32.25" thickBot="1" x14ac:dyDescent="0.3">
      <c r="B26" s="146"/>
      <c r="C26" s="80" t="s">
        <v>165</v>
      </c>
      <c r="D26" s="36" t="s">
        <v>173</v>
      </c>
      <c r="E26" s="30"/>
      <c r="F26" s="30"/>
      <c r="G26" s="30"/>
      <c r="H26" s="30"/>
    </row>
    <row r="27" spans="2:8" ht="32.25" thickBot="1" x14ac:dyDescent="0.3">
      <c r="B27" s="146"/>
      <c r="C27" s="80" t="s">
        <v>166</v>
      </c>
      <c r="D27" s="36" t="s">
        <v>196</v>
      </c>
      <c r="E27" s="30"/>
      <c r="F27" s="30"/>
      <c r="G27" s="30"/>
      <c r="H27" s="30"/>
    </row>
    <row r="28" spans="2:8" ht="32.25" thickBot="1" x14ac:dyDescent="0.3">
      <c r="B28" s="147"/>
      <c r="C28" s="80" t="s">
        <v>167</v>
      </c>
      <c r="D28" s="36" t="s">
        <v>174</v>
      </c>
      <c r="E28" s="30"/>
      <c r="F28" s="30"/>
      <c r="G28" s="30"/>
      <c r="H28" s="30"/>
    </row>
    <row r="29" spans="2:8" ht="32.25" thickBot="1" x14ac:dyDescent="0.3">
      <c r="B29" s="108" t="s">
        <v>110</v>
      </c>
      <c r="C29" s="112" t="s">
        <v>168</v>
      </c>
      <c r="D29" s="36" t="s">
        <v>170</v>
      </c>
      <c r="E29" s="30"/>
      <c r="F29" s="30"/>
      <c r="G29" s="30"/>
      <c r="H29" s="30"/>
    </row>
    <row r="30" spans="2:8" ht="16.5" thickBot="1" x14ac:dyDescent="0.3">
      <c r="B30" s="149"/>
      <c r="C30" s="152"/>
      <c r="D30" s="153"/>
      <c r="E30" s="42"/>
      <c r="F30" s="41"/>
      <c r="G30" s="42"/>
      <c r="H30" s="41"/>
    </row>
    <row r="31" spans="2:8" ht="33" customHeight="1" thickBot="1" x14ac:dyDescent="0.3">
      <c r="B31" s="150"/>
      <c r="C31" s="71" t="s">
        <v>111</v>
      </c>
      <c r="D31" s="68" t="s">
        <v>6</v>
      </c>
      <c r="E31" s="145"/>
      <c r="F31" s="145"/>
      <c r="G31" s="145"/>
      <c r="H31" s="145"/>
    </row>
    <row r="32" spans="2:8" x14ac:dyDescent="0.25">
      <c r="B32" s="150"/>
      <c r="C32" s="72" t="s">
        <v>60</v>
      </c>
      <c r="D32" s="69" t="s">
        <v>120</v>
      </c>
      <c r="E32" s="30"/>
      <c r="F32" s="24"/>
      <c r="G32" s="24"/>
      <c r="H32" s="24"/>
    </row>
    <row r="33" spans="2:8" ht="47.25" x14ac:dyDescent="0.25">
      <c r="B33" s="150"/>
      <c r="C33" s="72" t="s">
        <v>61</v>
      </c>
      <c r="D33" s="69" t="s">
        <v>68</v>
      </c>
      <c r="E33" s="59"/>
      <c r="F33" s="21"/>
      <c r="G33" s="21"/>
      <c r="H33" s="21"/>
    </row>
    <row r="34" spans="2:8" ht="47.25" x14ac:dyDescent="0.25">
      <c r="B34" s="150"/>
      <c r="C34" s="72" t="s">
        <v>62</v>
      </c>
      <c r="D34" s="69" t="s">
        <v>69</v>
      </c>
      <c r="E34" s="59"/>
      <c r="F34" s="21"/>
      <c r="G34" s="21"/>
      <c r="H34" s="21"/>
    </row>
    <row r="35" spans="2:8" ht="21.75" customHeight="1" x14ac:dyDescent="0.25">
      <c r="B35" s="150"/>
      <c r="C35" s="72" t="s">
        <v>63</v>
      </c>
      <c r="D35" s="69" t="s">
        <v>175</v>
      </c>
      <c r="E35" s="63"/>
      <c r="F35" s="21"/>
      <c r="G35" s="21"/>
      <c r="H35" s="22"/>
    </row>
    <row r="36" spans="2:8" x14ac:dyDescent="0.25">
      <c r="B36" s="150"/>
      <c r="C36" s="72" t="s">
        <v>64</v>
      </c>
      <c r="D36" s="69" t="s">
        <v>70</v>
      </c>
      <c r="E36" s="63"/>
      <c r="F36" s="22"/>
      <c r="G36" s="22"/>
      <c r="H36" s="22"/>
    </row>
    <row r="37" spans="2:8" ht="16.5" thickBot="1" x14ac:dyDescent="0.3">
      <c r="B37" s="150"/>
      <c r="C37" s="72" t="s">
        <v>65</v>
      </c>
      <c r="D37" s="69" t="s">
        <v>71</v>
      </c>
      <c r="E37" s="63"/>
      <c r="F37" s="22"/>
      <c r="G37" s="22"/>
      <c r="H37" s="22"/>
    </row>
    <row r="38" spans="2:8" x14ac:dyDescent="0.25">
      <c r="B38" s="150"/>
      <c r="C38" s="72" t="s">
        <v>112</v>
      </c>
      <c r="D38" s="69" t="s">
        <v>72</v>
      </c>
      <c r="E38" s="63"/>
      <c r="F38" s="22"/>
      <c r="G38" s="22"/>
      <c r="H38" s="24"/>
    </row>
    <row r="39" spans="2:8" x14ac:dyDescent="0.25">
      <c r="B39" s="150"/>
      <c r="C39" s="72" t="s">
        <v>113</v>
      </c>
      <c r="D39" s="69" t="s">
        <v>73</v>
      </c>
      <c r="E39" s="63"/>
      <c r="F39" s="22"/>
      <c r="G39" s="22"/>
      <c r="H39" s="22"/>
    </row>
    <row r="40" spans="2:8" ht="47.25" x14ac:dyDescent="0.25">
      <c r="B40" s="150"/>
      <c r="C40" s="72" t="s">
        <v>114</v>
      </c>
      <c r="D40" s="69" t="s">
        <v>176</v>
      </c>
      <c r="E40" s="63"/>
      <c r="F40" s="22"/>
      <c r="G40" s="22"/>
      <c r="H40" s="22"/>
    </row>
    <row r="41" spans="2:8" x14ac:dyDescent="0.25">
      <c r="B41" s="150"/>
      <c r="C41" s="72" t="s">
        <v>115</v>
      </c>
      <c r="D41" s="69" t="s">
        <v>177</v>
      </c>
      <c r="E41" s="63"/>
      <c r="F41" s="22"/>
      <c r="G41" s="22"/>
      <c r="H41" s="22"/>
    </row>
    <row r="42" spans="2:8" ht="31.5" x14ac:dyDescent="0.25">
      <c r="B42" s="150"/>
      <c r="C42" s="72" t="s">
        <v>116</v>
      </c>
      <c r="D42" s="69" t="s">
        <v>178</v>
      </c>
      <c r="E42" s="63"/>
      <c r="F42" s="22"/>
      <c r="G42" s="22"/>
      <c r="H42" s="22"/>
    </row>
    <row r="43" spans="2:8" ht="38.25" customHeight="1" x14ac:dyDescent="0.25">
      <c r="B43" s="150"/>
      <c r="C43" s="72" t="s">
        <v>117</v>
      </c>
      <c r="D43" s="69" t="s">
        <v>34</v>
      </c>
      <c r="E43" s="63"/>
      <c r="F43" s="22"/>
      <c r="G43" s="22"/>
      <c r="H43" s="22"/>
    </row>
    <row r="44" spans="2:8" ht="31.5" x14ac:dyDescent="0.25">
      <c r="B44" s="150"/>
      <c r="C44" s="72" t="s">
        <v>118</v>
      </c>
      <c r="D44" s="69" t="s">
        <v>179</v>
      </c>
      <c r="E44" s="63"/>
      <c r="F44" s="22"/>
      <c r="G44" s="22"/>
      <c r="H44" s="22"/>
    </row>
    <row r="45" spans="2:8" ht="16.5" thickBot="1" x14ac:dyDescent="0.3">
      <c r="B45" s="150"/>
      <c r="C45" s="72" t="s">
        <v>119</v>
      </c>
      <c r="D45" s="69" t="s">
        <v>180</v>
      </c>
      <c r="E45" s="63"/>
      <c r="F45" s="22"/>
      <c r="G45" s="22"/>
      <c r="H45" s="22"/>
    </row>
    <row r="46" spans="2:8" ht="16.5" thickBot="1" x14ac:dyDescent="0.3">
      <c r="B46" s="150"/>
      <c r="C46" s="71" t="s">
        <v>57</v>
      </c>
      <c r="D46" s="68" t="s">
        <v>58</v>
      </c>
      <c r="E46" s="145"/>
      <c r="F46" s="145"/>
      <c r="G46" s="145"/>
      <c r="H46" s="145"/>
    </row>
    <row r="47" spans="2:8" x14ac:dyDescent="0.25">
      <c r="B47" s="150"/>
      <c r="C47" s="72" t="s">
        <v>121</v>
      </c>
      <c r="D47" s="69" t="s">
        <v>128</v>
      </c>
      <c r="E47" s="63"/>
      <c r="F47" s="22"/>
      <c r="G47" s="22"/>
      <c r="H47" s="22"/>
    </row>
    <row r="48" spans="2:8" ht="47.25" x14ac:dyDescent="0.25">
      <c r="B48" s="150"/>
      <c r="C48" s="72" t="s">
        <v>122</v>
      </c>
      <c r="D48" s="69" t="s">
        <v>181</v>
      </c>
      <c r="E48" s="63"/>
      <c r="F48" s="22"/>
      <c r="G48" s="22"/>
      <c r="H48" s="22"/>
    </row>
    <row r="49" spans="2:8" ht="63" x14ac:dyDescent="0.25">
      <c r="B49" s="150"/>
      <c r="C49" s="72" t="s">
        <v>123</v>
      </c>
      <c r="D49" s="69" t="s">
        <v>182</v>
      </c>
      <c r="E49" s="63"/>
      <c r="F49" s="22"/>
      <c r="G49" s="22"/>
      <c r="H49" s="22"/>
    </row>
    <row r="50" spans="2:8" ht="63" x14ac:dyDescent="0.25">
      <c r="B50" s="150"/>
      <c r="C50" s="72" t="s">
        <v>124</v>
      </c>
      <c r="D50" s="69" t="s">
        <v>183</v>
      </c>
      <c r="E50" s="63"/>
      <c r="F50" s="22"/>
      <c r="G50" s="22"/>
      <c r="H50" s="22"/>
    </row>
    <row r="51" spans="2:8" ht="31.5" x14ac:dyDescent="0.25">
      <c r="B51" s="150"/>
      <c r="C51" s="72" t="s">
        <v>125</v>
      </c>
      <c r="D51" s="69" t="s">
        <v>184</v>
      </c>
      <c r="E51" s="63"/>
      <c r="F51" s="22"/>
      <c r="G51" s="22"/>
      <c r="H51" s="22"/>
    </row>
    <row r="52" spans="2:8" ht="16.5" thickBot="1" x14ac:dyDescent="0.3">
      <c r="B52" s="151"/>
      <c r="C52" s="72" t="s">
        <v>126</v>
      </c>
      <c r="D52" s="69" t="s">
        <v>74</v>
      </c>
      <c r="E52" s="64"/>
      <c r="F52" s="34"/>
      <c r="G52" s="34"/>
      <c r="H52" s="34"/>
    </row>
    <row r="53" spans="2:8" x14ac:dyDescent="0.25">
      <c r="C53" s="72" t="s">
        <v>127</v>
      </c>
      <c r="D53" s="69" t="s">
        <v>75</v>
      </c>
    </row>
    <row r="55" spans="2:8" ht="46.5" customHeight="1" x14ac:dyDescent="0.25"/>
    <row r="56" spans="2:8" ht="45" customHeight="1" x14ac:dyDescent="0.25"/>
    <row r="63" spans="2:8" x14ac:dyDescent="0.25">
      <c r="C63" s="2"/>
      <c r="D63" s="2"/>
      <c r="E63" s="2"/>
      <c r="F63" s="2"/>
      <c r="G63" s="2"/>
    </row>
    <row r="64" spans="2:8" x14ac:dyDescent="0.25">
      <c r="C64" s="2"/>
      <c r="D64" s="2"/>
      <c r="E64" s="2"/>
      <c r="F64" s="2"/>
      <c r="G64" s="2"/>
    </row>
    <row r="65" spans="3:7" x14ac:dyDescent="0.25">
      <c r="C65" s="2"/>
      <c r="D65" s="2"/>
      <c r="E65" s="2"/>
      <c r="F65" s="2"/>
      <c r="G65" s="2"/>
    </row>
    <row r="66" spans="3:7" x14ac:dyDescent="0.25">
      <c r="C66" s="2"/>
      <c r="D66" s="2"/>
      <c r="E66" s="2"/>
      <c r="F66" s="2"/>
      <c r="G66" s="2"/>
    </row>
    <row r="67" spans="3:7" x14ac:dyDescent="0.25">
      <c r="C67" s="2"/>
      <c r="D67" s="26"/>
      <c r="E67" s="2"/>
      <c r="F67" s="2"/>
      <c r="G67" s="2"/>
    </row>
    <row r="68" spans="3:7" x14ac:dyDescent="0.25">
      <c r="C68" s="2"/>
      <c r="D68" s="2"/>
      <c r="E68" s="2"/>
      <c r="F68" s="2"/>
      <c r="G68" s="2"/>
    </row>
    <row r="69" spans="3:7" x14ac:dyDescent="0.25">
      <c r="C69" s="2"/>
      <c r="D69" s="2"/>
      <c r="E69" s="2"/>
      <c r="F69" s="2"/>
      <c r="G69" s="2"/>
    </row>
    <row r="70" spans="3:7" x14ac:dyDescent="0.25">
      <c r="C70" s="2"/>
      <c r="D70" s="2"/>
      <c r="E70" s="2"/>
      <c r="F70" s="2"/>
      <c r="G70" s="2"/>
    </row>
    <row r="71" spans="3:7" x14ac:dyDescent="0.25">
      <c r="C71" s="2"/>
      <c r="D71" s="2"/>
      <c r="E71" s="2"/>
      <c r="F71" s="2"/>
      <c r="G71" s="2"/>
    </row>
    <row r="72" spans="3:7" x14ac:dyDescent="0.25">
      <c r="C72" s="2"/>
      <c r="D72" s="2"/>
      <c r="E72" s="2"/>
      <c r="F72" s="2"/>
      <c r="G72" s="2"/>
    </row>
    <row r="73" spans="3:7" x14ac:dyDescent="0.25">
      <c r="C73" s="2"/>
      <c r="D73" s="2"/>
      <c r="E73" s="2"/>
      <c r="F73" s="2"/>
      <c r="G73" s="2"/>
    </row>
    <row r="74" spans="3:7" x14ac:dyDescent="0.25">
      <c r="C74" s="2"/>
      <c r="D74" s="2"/>
      <c r="E74" s="2"/>
      <c r="F74" s="2"/>
      <c r="G74" s="2"/>
    </row>
    <row r="75" spans="3:7" x14ac:dyDescent="0.25">
      <c r="C75" s="2"/>
      <c r="D75" s="2"/>
      <c r="E75" s="2"/>
      <c r="F75" s="2"/>
      <c r="G75" s="2"/>
    </row>
    <row r="76" spans="3:7" x14ac:dyDescent="0.25">
      <c r="C76" s="2"/>
      <c r="D76" s="2"/>
      <c r="E76" s="2"/>
      <c r="F76" s="2"/>
      <c r="G76" s="2"/>
    </row>
    <row r="77" spans="3:7" x14ac:dyDescent="0.25">
      <c r="C77" s="2"/>
      <c r="D77" s="2"/>
      <c r="E77" s="2"/>
      <c r="F77" s="2"/>
      <c r="G77" s="2"/>
    </row>
    <row r="78" spans="3:7" x14ac:dyDescent="0.25">
      <c r="C78" s="2"/>
      <c r="D78" s="2"/>
      <c r="E78" s="2"/>
      <c r="F78" s="2"/>
      <c r="G78" s="2"/>
    </row>
    <row r="79" spans="3:7" x14ac:dyDescent="0.25">
      <c r="C79" s="2"/>
      <c r="D79" s="2"/>
      <c r="E79" s="2"/>
      <c r="F79" s="2"/>
      <c r="G79" s="2"/>
    </row>
  </sheetData>
  <mergeCells count="16">
    <mergeCell ref="H3:H4"/>
    <mergeCell ref="E31:H31"/>
    <mergeCell ref="E17:H17"/>
    <mergeCell ref="E10:H10"/>
    <mergeCell ref="G3:G4"/>
    <mergeCell ref="B3:C8"/>
    <mergeCell ref="D3:D4"/>
    <mergeCell ref="E3:E4"/>
    <mergeCell ref="F3:F4"/>
    <mergeCell ref="B11:B16"/>
    <mergeCell ref="E46:H46"/>
    <mergeCell ref="B18:B19"/>
    <mergeCell ref="B20:B21"/>
    <mergeCell ref="B30:B52"/>
    <mergeCell ref="C30:D30"/>
    <mergeCell ref="B23:B28"/>
  </mergeCells>
  <conditionalFormatting sqref="E30:G30">
    <cfRule type="containsText" dxfId="80" priority="226" operator="containsText" text="ל.ר.">
      <formula>NOT(ISERROR(SEARCH("ל.ר.",E30)))</formula>
    </cfRule>
    <cfRule type="containsText" dxfId="79" priority="227" operator="containsText" text="$">
      <formula>NOT(ISERROR(SEARCH("$",E30)))</formula>
    </cfRule>
    <cfRule type="containsText" dxfId="78" priority="228" operator="containsText" text="X">
      <formula>NOT(ISERROR(SEARCH("X",E30)))</formula>
    </cfRule>
    <cfRule type="containsText" dxfId="77" priority="229" operator="containsText" text="V">
      <formula>NOT(ISERROR(SEARCH("V",E30)))</formula>
    </cfRule>
  </conditionalFormatting>
  <conditionalFormatting sqref="E10">
    <cfRule type="containsText" dxfId="76" priority="258" operator="containsText" text="ל.ר.">
      <formula>NOT(ISERROR(SEARCH("ל.ר.",E10)))</formula>
    </cfRule>
    <cfRule type="containsText" dxfId="75" priority="259" operator="containsText" text="$">
      <formula>NOT(ISERROR(SEARCH("$",E10)))</formula>
    </cfRule>
    <cfRule type="containsText" dxfId="74" priority="260" operator="containsText" text="X">
      <formula>NOT(ISERROR(SEARCH("X",E10)))</formula>
    </cfRule>
    <cfRule type="containsText" dxfId="73" priority="261" operator="containsText" text="V">
      <formula>NOT(ISERROR(SEARCH("V",E10)))</formula>
    </cfRule>
  </conditionalFormatting>
  <conditionalFormatting sqref="E17">
    <cfRule type="containsText" dxfId="72" priority="234" operator="containsText" text="ל.ר.">
      <formula>NOT(ISERROR(SEARCH("ל.ר.",E17)))</formula>
    </cfRule>
    <cfRule type="containsText" dxfId="71" priority="235" operator="containsText" text="$">
      <formula>NOT(ISERROR(SEARCH("$",E17)))</formula>
    </cfRule>
    <cfRule type="containsText" dxfId="70" priority="236" operator="containsText" text="X">
      <formula>NOT(ISERROR(SEARCH("X",E17)))</formula>
    </cfRule>
    <cfRule type="containsText" dxfId="69" priority="237" operator="containsText" text="V">
      <formula>NOT(ISERROR(SEARCH("V",E17)))</formula>
    </cfRule>
  </conditionalFormatting>
  <conditionalFormatting sqref="E17">
    <cfRule type="notContainsBlanks" dxfId="68" priority="263">
      <formula>LEN(TRIM(E17))&gt;0</formula>
    </cfRule>
  </conditionalFormatting>
  <conditionalFormatting sqref="E20:E23 E11:E16 F11:G15 F19:G23 H25:H29 E24:G29">
    <cfRule type="containsText" dxfId="67" priority="186" operator="containsText" text="V">
      <formula>NOT(ISERROR(SEARCH("V",E11)))</formula>
    </cfRule>
    <cfRule type="expression" dxfId="66" priority="187">
      <formula>E11="ל.ר."</formula>
    </cfRule>
    <cfRule type="containsText" dxfId="65" priority="188" operator="containsText" text="X">
      <formula>NOT(ISERROR(SEARCH("X",E11)))</formula>
    </cfRule>
    <cfRule type="notContainsBlanks" dxfId="64" priority="189">
      <formula>LEN(TRIM(E11))&gt;0</formula>
    </cfRule>
  </conditionalFormatting>
  <conditionalFormatting sqref="F32:F35 G34:H34 E34:E45 F37:F44 G43:G44 G35 E32:G33 G37:G41 E52:G52">
    <cfRule type="containsText" dxfId="63" priority="174" operator="containsText" text="V">
      <formula>NOT(ISERROR(SEARCH("V",E32)))</formula>
    </cfRule>
    <cfRule type="expression" dxfId="62" priority="175">
      <formula>E32="ל.ר."</formula>
    </cfRule>
    <cfRule type="containsText" dxfId="61" priority="176" operator="containsText" text="X">
      <formula>NOT(ISERROR(SEARCH("X",E32)))</formula>
    </cfRule>
    <cfRule type="notContainsBlanks" dxfId="60" priority="177">
      <formula>LEN(TRIM(E32))&gt;0</formula>
    </cfRule>
  </conditionalFormatting>
  <conditionalFormatting sqref="E31">
    <cfRule type="containsText" dxfId="59" priority="97" operator="containsText" text="ל.ר.">
      <formula>NOT(ISERROR(SEARCH("ל.ר.",E31)))</formula>
    </cfRule>
    <cfRule type="containsText" dxfId="58" priority="98" operator="containsText" text="$">
      <formula>NOT(ISERROR(SEARCH("$",E31)))</formula>
    </cfRule>
    <cfRule type="containsText" dxfId="57" priority="99" operator="containsText" text="X">
      <formula>NOT(ISERROR(SEARCH("X",E31)))</formula>
    </cfRule>
    <cfRule type="containsText" dxfId="56" priority="100" operator="containsText" text="V">
      <formula>NOT(ISERROR(SEARCH("V",E31)))</formula>
    </cfRule>
  </conditionalFormatting>
  <conditionalFormatting sqref="G42 F36:H36 F45:G45">
    <cfRule type="containsText" dxfId="55" priority="61" operator="containsText" text="V">
      <formula>NOT(ISERROR(SEARCH("V",F36)))</formula>
    </cfRule>
    <cfRule type="expression" dxfId="54" priority="62">
      <formula>F36="ל.ר."</formula>
    </cfRule>
    <cfRule type="containsText" dxfId="53" priority="63" operator="containsText" text="X">
      <formula>NOT(ISERROR(SEARCH("X",F36)))</formula>
    </cfRule>
    <cfRule type="notContainsBlanks" dxfId="52" priority="64">
      <formula>LEN(TRIM(F36))&gt;0</formula>
    </cfRule>
  </conditionalFormatting>
  <conditionalFormatting sqref="F16:H16">
    <cfRule type="containsText" dxfId="51" priority="73" operator="containsText" text="V">
      <formula>NOT(ISERROR(SEARCH("V",F16)))</formula>
    </cfRule>
    <cfRule type="expression" dxfId="50" priority="74">
      <formula>F16="ל.ר."</formula>
    </cfRule>
    <cfRule type="containsText" dxfId="49" priority="75" operator="containsText" text="X">
      <formula>NOT(ISERROR(SEARCH("X",F16)))</formula>
    </cfRule>
    <cfRule type="notContainsBlanks" dxfId="48" priority="76">
      <formula>LEN(TRIM(F16))&gt;0</formula>
    </cfRule>
  </conditionalFormatting>
  <conditionalFormatting sqref="E19 E18:H18">
    <cfRule type="containsText" dxfId="47" priority="69" operator="containsText" text="V">
      <formula>NOT(ISERROR(SEARCH("V",E18)))</formula>
    </cfRule>
    <cfRule type="expression" dxfId="46" priority="70">
      <formula>E18="ל.ר."</formula>
    </cfRule>
    <cfRule type="containsText" dxfId="45" priority="71" operator="containsText" text="X">
      <formula>NOT(ISERROR(SEARCH("X",E18)))</formula>
    </cfRule>
    <cfRule type="notContainsBlanks" dxfId="44" priority="72">
      <formula>LEN(TRIM(E18))&gt;0</formula>
    </cfRule>
  </conditionalFormatting>
  <conditionalFormatting sqref="H52 H35 H37 H39:H45">
    <cfRule type="containsText" dxfId="43" priority="17" operator="containsText" text="V">
      <formula>NOT(ISERROR(SEARCH("V",H35)))</formula>
    </cfRule>
    <cfRule type="expression" dxfId="42" priority="18">
      <formula>H35="ל.ר."</formula>
    </cfRule>
    <cfRule type="containsText" dxfId="41" priority="19" operator="containsText" text="X">
      <formula>NOT(ISERROR(SEARCH("X",H35)))</formula>
    </cfRule>
    <cfRule type="notContainsBlanks" dxfId="40" priority="20">
      <formula>LEN(TRIM(H35))&gt;0</formula>
    </cfRule>
  </conditionalFormatting>
  <conditionalFormatting sqref="H11:H15">
    <cfRule type="containsText" dxfId="39" priority="45" operator="containsText" text="V">
      <formula>NOT(ISERROR(SEARCH("V",H11)))</formula>
    </cfRule>
    <cfRule type="expression" dxfId="38" priority="46">
      <formula>H11="ל.ר."</formula>
    </cfRule>
    <cfRule type="containsText" dxfId="37" priority="47" operator="containsText" text="X">
      <formula>NOT(ISERROR(SEARCH("X",H11)))</formula>
    </cfRule>
    <cfRule type="notContainsBlanks" dxfId="36" priority="48">
      <formula>LEN(TRIM(H11))&gt;0</formula>
    </cfRule>
  </conditionalFormatting>
  <conditionalFormatting sqref="H19:H24">
    <cfRule type="containsText" dxfId="35" priority="41" operator="containsText" text="V">
      <formula>NOT(ISERROR(SEARCH("V",H19)))</formula>
    </cfRule>
    <cfRule type="expression" dxfId="34" priority="42">
      <formula>H19="ל.ר."</formula>
    </cfRule>
    <cfRule type="containsText" dxfId="33" priority="43" operator="containsText" text="X">
      <formula>NOT(ISERROR(SEARCH("X",H19)))</formula>
    </cfRule>
    <cfRule type="notContainsBlanks" dxfId="32" priority="44">
      <formula>LEN(TRIM(H19))&gt;0</formula>
    </cfRule>
  </conditionalFormatting>
  <conditionalFormatting sqref="H30">
    <cfRule type="containsText" dxfId="31" priority="29" operator="containsText" text="ל.ר.">
      <formula>NOT(ISERROR(SEARCH("ל.ר.",H30)))</formula>
    </cfRule>
    <cfRule type="containsText" dxfId="30" priority="30" operator="containsText" text="$">
      <formula>NOT(ISERROR(SEARCH("$",H30)))</formula>
    </cfRule>
    <cfRule type="containsText" dxfId="29" priority="31" operator="containsText" text="X">
      <formula>NOT(ISERROR(SEARCH("X",H30)))</formula>
    </cfRule>
    <cfRule type="containsText" dxfId="28" priority="32" operator="containsText" text="V">
      <formula>NOT(ISERROR(SEARCH("V",H30)))</formula>
    </cfRule>
  </conditionalFormatting>
  <conditionalFormatting sqref="H32:H33">
    <cfRule type="containsText" dxfId="27" priority="25" operator="containsText" text="V">
      <formula>NOT(ISERROR(SEARCH("V",H32)))</formula>
    </cfRule>
    <cfRule type="expression" dxfId="26" priority="26">
      <formula>H32="ל.ר."</formula>
    </cfRule>
    <cfRule type="containsText" dxfId="25" priority="27" operator="containsText" text="X">
      <formula>NOT(ISERROR(SEARCH("X",H32)))</formula>
    </cfRule>
    <cfRule type="notContainsBlanks" dxfId="24" priority="28">
      <formula>LEN(TRIM(H32))&gt;0</formula>
    </cfRule>
  </conditionalFormatting>
  <conditionalFormatting sqref="H38">
    <cfRule type="containsText" dxfId="23" priority="13" operator="containsText" text="V">
      <formula>NOT(ISERROR(SEARCH("V",H38)))</formula>
    </cfRule>
    <cfRule type="expression" dxfId="22" priority="14">
      <formula>H38="ל.ר."</formula>
    </cfRule>
    <cfRule type="containsText" dxfId="21" priority="15" operator="containsText" text="X">
      <formula>NOT(ISERROR(SEARCH("X",H38)))</formula>
    </cfRule>
    <cfRule type="notContainsBlanks" dxfId="20" priority="16">
      <formula>LEN(TRIM(H38))&gt;0</formula>
    </cfRule>
  </conditionalFormatting>
  <conditionalFormatting sqref="E46">
    <cfRule type="containsText" dxfId="19" priority="9" operator="containsText" text="ל.ר.">
      <formula>NOT(ISERROR(SEARCH("ל.ר.",E46)))</formula>
    </cfRule>
    <cfRule type="containsText" dxfId="18" priority="10" operator="containsText" text="$">
      <formula>NOT(ISERROR(SEARCH("$",E46)))</formula>
    </cfRule>
    <cfRule type="containsText" dxfId="17" priority="11" operator="containsText" text="X">
      <formula>NOT(ISERROR(SEARCH("X",E46)))</formula>
    </cfRule>
    <cfRule type="containsText" dxfId="16" priority="12" operator="containsText" text="V">
      <formula>NOT(ISERROR(SEARCH("V",E46)))</formula>
    </cfRule>
  </conditionalFormatting>
  <conditionalFormatting sqref="E47:G51">
    <cfRule type="containsText" dxfId="15" priority="5" operator="containsText" text="V">
      <formula>NOT(ISERROR(SEARCH("V",E47)))</formula>
    </cfRule>
    <cfRule type="expression" dxfId="14" priority="6">
      <formula>E47="ל.ר."</formula>
    </cfRule>
    <cfRule type="containsText" dxfId="13" priority="7" operator="containsText" text="X">
      <formula>NOT(ISERROR(SEARCH("X",E47)))</formula>
    </cfRule>
    <cfRule type="notContainsBlanks" dxfId="12" priority="8">
      <formula>LEN(TRIM(E47))&gt;0</formula>
    </cfRule>
  </conditionalFormatting>
  <conditionalFormatting sqref="H47:H51">
    <cfRule type="containsText" dxfId="11" priority="1" operator="containsText" text="V">
      <formula>NOT(ISERROR(SEARCH("V",H47)))</formula>
    </cfRule>
    <cfRule type="expression" dxfId="10" priority="2">
      <formula>H47="ל.ר."</formula>
    </cfRule>
    <cfRule type="containsText" dxfId="9" priority="3" operator="containsText" text="X">
      <formula>NOT(ISERROR(SEARCH("X",H47)))</formula>
    </cfRule>
    <cfRule type="notContainsBlanks" dxfId="8" priority="4">
      <formula>LEN(TRIM(H47))&gt;0</formula>
    </cfRule>
  </conditionalFormatting>
  <dataValidations count="1">
    <dataValidation allowBlank="1" showInputMessage="1" sqref="F11:G16 H34 H51 H18 H16 H36 F32:G53 F18:G30 E10:E53 H25:H29" xr:uid="{00000000-0002-0000-0000-000000000000}"/>
  </dataValidations>
  <pageMargins left="0.7" right="0.7" top="0.75" bottom="0.75" header="0.3" footer="0.3"/>
  <pageSetup paperSize="9" orientation="portrait" r:id="rId1"/>
  <colBreaks count="1" manualBreakCount="1">
    <brk id="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E34"/>
  <sheetViews>
    <sheetView rightToLeft="1" topLeftCell="A5" zoomScaleNormal="100" workbookViewId="0">
      <selection activeCell="C6" sqref="C6"/>
    </sheetView>
  </sheetViews>
  <sheetFormatPr defaultColWidth="9" defaultRowHeight="15.75" x14ac:dyDescent="0.25"/>
  <cols>
    <col min="1" max="1" width="13" style="1" customWidth="1"/>
    <col min="2" max="2" width="7.875" style="1" customWidth="1"/>
    <col min="3" max="3" width="47" style="1" customWidth="1"/>
    <col min="4" max="4" width="7.875" style="1" customWidth="1"/>
    <col min="5" max="5" width="10" style="1" customWidth="1"/>
    <col min="6" max="6" width="9.75" style="1" bestFit="1" customWidth="1"/>
    <col min="7" max="7" width="11" style="1" customWidth="1"/>
    <col min="8" max="8" width="7.875" style="1" bestFit="1" customWidth="1"/>
    <col min="9" max="9" width="14" style="1" customWidth="1"/>
    <col min="10" max="10" width="10" style="1" customWidth="1"/>
    <col min="11" max="11" width="11" style="1" customWidth="1"/>
    <col min="12" max="12" width="11.375" style="1" customWidth="1"/>
    <col min="13" max="16384" width="9" style="1"/>
  </cols>
  <sheetData>
    <row r="1" spans="1:31" ht="16.5" thickBot="1" x14ac:dyDescent="0.3"/>
    <row r="2" spans="1:31" ht="16.5" customHeight="1" x14ac:dyDescent="0.25">
      <c r="A2" s="172" t="s">
        <v>25</v>
      </c>
      <c r="B2" s="177" t="s">
        <v>39</v>
      </c>
      <c r="C2" s="177" t="s">
        <v>67</v>
      </c>
      <c r="D2" s="174" t="s">
        <v>24</v>
      </c>
      <c r="E2" s="172">
        <v>1</v>
      </c>
      <c r="F2" s="188"/>
      <c r="G2" s="172">
        <v>2</v>
      </c>
      <c r="H2" s="188"/>
      <c r="I2" s="172">
        <v>3</v>
      </c>
      <c r="J2" s="188"/>
      <c r="K2" s="172">
        <v>4</v>
      </c>
      <c r="L2" s="188"/>
    </row>
    <row r="3" spans="1:31" ht="30" customHeight="1" x14ac:dyDescent="0.25">
      <c r="A3" s="170"/>
      <c r="B3" s="178"/>
      <c r="C3" s="178"/>
      <c r="D3" s="175"/>
      <c r="E3" s="170">
        <f>'תנאי סף'!E5</f>
        <v>0</v>
      </c>
      <c r="F3" s="171"/>
      <c r="G3" s="170">
        <f>'תנאי סף'!F5</f>
        <v>0</v>
      </c>
      <c r="H3" s="171"/>
      <c r="I3" s="170">
        <f>'תנאי סף'!G5</f>
        <v>0</v>
      </c>
      <c r="J3" s="171"/>
      <c r="K3" s="170">
        <f>'תנאי סף'!H5</f>
        <v>0</v>
      </c>
      <c r="L3" s="171"/>
    </row>
    <row r="4" spans="1:31" ht="16.5" customHeight="1" thickBot="1" x14ac:dyDescent="0.3">
      <c r="A4" s="173"/>
      <c r="B4" s="179"/>
      <c r="C4" s="179"/>
      <c r="D4" s="176"/>
      <c r="E4" s="126" t="s">
        <v>31</v>
      </c>
      <c r="F4" s="128" t="s">
        <v>9</v>
      </c>
      <c r="G4" s="126" t="s">
        <v>31</v>
      </c>
      <c r="H4" s="128" t="s">
        <v>9</v>
      </c>
      <c r="I4" s="126" t="s">
        <v>31</v>
      </c>
      <c r="J4" s="128" t="s">
        <v>9</v>
      </c>
      <c r="K4" s="126" t="s">
        <v>31</v>
      </c>
      <c r="L4" s="128" t="s">
        <v>9</v>
      </c>
    </row>
    <row r="5" spans="1:31" ht="95.25" thickBot="1" x14ac:dyDescent="0.3">
      <c r="A5" s="180" t="s">
        <v>76</v>
      </c>
      <c r="B5" s="118" t="s">
        <v>148</v>
      </c>
      <c r="C5" s="140" t="s">
        <v>194</v>
      </c>
      <c r="D5" s="127">
        <v>9</v>
      </c>
      <c r="E5" s="129">
        <v>0</v>
      </c>
      <c r="F5" s="122">
        <f>IFERROR(MIN(E5*2.5,5),0)</f>
        <v>0</v>
      </c>
      <c r="G5" s="129">
        <v>0</v>
      </c>
      <c r="H5" s="122">
        <f t="shared" ref="H5" si="0">IFERROR(MIN(G5*2.5,5),0)</f>
        <v>0</v>
      </c>
      <c r="I5" s="129">
        <v>0</v>
      </c>
      <c r="J5" s="122">
        <f t="shared" ref="J5" si="1">IFERROR(MIN(I5*2.5,5),0)</f>
        <v>0</v>
      </c>
      <c r="K5" s="129">
        <v>0</v>
      </c>
      <c r="L5" s="122">
        <f t="shared" ref="L5" si="2">IFERROR(MIN(K5*2.5,5),0)</f>
        <v>0</v>
      </c>
    </row>
    <row r="6" spans="1:31" ht="126.75" thickBot="1" x14ac:dyDescent="0.3">
      <c r="A6" s="181"/>
      <c r="B6" s="120" t="s">
        <v>149</v>
      </c>
      <c r="C6" s="141" t="s">
        <v>195</v>
      </c>
      <c r="D6" s="121">
        <v>6</v>
      </c>
      <c r="E6" s="130" t="s">
        <v>150</v>
      </c>
      <c r="F6" s="123">
        <f>IF(E6="2-3 תכניות",3,IF(E6="4 ויותר תכניות",5,0))</f>
        <v>5</v>
      </c>
      <c r="G6" s="130"/>
      <c r="H6" s="123">
        <f t="shared" ref="H6" si="3">IF(G6="2-3 תכניות",3,IF(G6="4 ויותר תכניות",5,0))</f>
        <v>0</v>
      </c>
      <c r="I6" s="130"/>
      <c r="J6" s="123">
        <f t="shared" ref="J6" si="4">IF(I6="2-3 תכניות",3,IF(I6="4 ויותר תכניות",5,0))</f>
        <v>0</v>
      </c>
      <c r="K6" s="130"/>
      <c r="L6" s="123">
        <f t="shared" ref="L6" si="5">IF(K6="2-3 תכניות",3,IF(K6="4 ויותר תכניות",5,0))</f>
        <v>0</v>
      </c>
    </row>
    <row r="7" spans="1:31" ht="165.75" customHeight="1" thickBot="1" x14ac:dyDescent="0.3">
      <c r="A7" s="180" t="s">
        <v>185</v>
      </c>
      <c r="B7" s="115" t="s">
        <v>151</v>
      </c>
      <c r="C7" s="140" t="s">
        <v>186</v>
      </c>
      <c r="D7" s="127">
        <v>15</v>
      </c>
      <c r="E7" s="131"/>
      <c r="F7" s="119">
        <f>E7*3</f>
        <v>0</v>
      </c>
      <c r="G7" s="131"/>
      <c r="H7" s="119">
        <f t="shared" ref="H7" si="6">G7*3</f>
        <v>0</v>
      </c>
      <c r="I7" s="131"/>
      <c r="J7" s="119">
        <f t="shared" ref="J7" si="7">I7*3</f>
        <v>0</v>
      </c>
      <c r="K7" s="131"/>
      <c r="L7" s="119">
        <f t="shared" ref="L7" si="8">K7*3</f>
        <v>0</v>
      </c>
    </row>
    <row r="8" spans="1:31" ht="158.25" thickBot="1" x14ac:dyDescent="0.3">
      <c r="A8" s="182"/>
      <c r="B8" s="117" t="s">
        <v>152</v>
      </c>
      <c r="C8" s="142" t="s">
        <v>187</v>
      </c>
      <c r="D8" s="121">
        <v>10</v>
      </c>
      <c r="E8" s="132"/>
      <c r="F8" s="133">
        <f>E8</f>
        <v>0</v>
      </c>
      <c r="G8" s="132"/>
      <c r="H8" s="133">
        <f t="shared" ref="H8" si="9">G8</f>
        <v>0</v>
      </c>
      <c r="I8" s="132"/>
      <c r="J8" s="133">
        <f t="shared" ref="J8" si="10">I8</f>
        <v>0</v>
      </c>
      <c r="K8" s="132"/>
      <c r="L8" s="133">
        <f t="shared" ref="L8" si="11">K8</f>
        <v>0</v>
      </c>
    </row>
    <row r="9" spans="1:31" ht="74.25" customHeight="1" x14ac:dyDescent="0.25">
      <c r="A9" s="124" t="s">
        <v>77</v>
      </c>
      <c r="B9" s="109" t="s">
        <v>153</v>
      </c>
      <c r="C9" s="143" t="s">
        <v>78</v>
      </c>
      <c r="D9" s="116">
        <v>30</v>
      </c>
      <c r="E9" s="134" t="s">
        <v>155</v>
      </c>
      <c r="F9" s="135"/>
      <c r="G9" s="134" t="s">
        <v>155</v>
      </c>
      <c r="H9" s="135"/>
      <c r="I9" s="134" t="s">
        <v>155</v>
      </c>
      <c r="J9" s="135"/>
      <c r="K9" s="134" t="s">
        <v>155</v>
      </c>
      <c r="L9" s="135"/>
    </row>
    <row r="10" spans="1:31" s="31" customFormat="1" ht="48" thickBot="1" x14ac:dyDescent="0.3">
      <c r="A10" s="70" t="s">
        <v>142</v>
      </c>
      <c r="B10" s="45" t="s">
        <v>154</v>
      </c>
      <c r="C10" s="144" t="s">
        <v>30</v>
      </c>
      <c r="D10" s="70">
        <v>30</v>
      </c>
      <c r="E10" s="136" t="s">
        <v>155</v>
      </c>
      <c r="F10" s="137"/>
      <c r="G10" s="136" t="s">
        <v>155</v>
      </c>
      <c r="H10" s="137"/>
      <c r="I10" s="136" t="s">
        <v>155</v>
      </c>
      <c r="J10" s="137"/>
      <c r="K10" s="136" t="s">
        <v>155</v>
      </c>
      <c r="L10" s="137"/>
      <c r="M10" s="1"/>
      <c r="N10" s="1"/>
      <c r="O10" s="1"/>
      <c r="P10" s="1"/>
      <c r="Q10" s="1"/>
      <c r="R10" s="1"/>
      <c r="S10" s="1"/>
      <c r="T10" s="1"/>
      <c r="U10" s="1"/>
      <c r="V10" s="1"/>
      <c r="W10" s="1"/>
      <c r="X10" s="1"/>
      <c r="Y10" s="1"/>
      <c r="Z10" s="1"/>
      <c r="AA10" s="1"/>
      <c r="AB10" s="1"/>
      <c r="AC10" s="1"/>
      <c r="AD10" s="1"/>
      <c r="AE10" s="1"/>
    </row>
    <row r="11" spans="1:31" ht="16.5" thickBot="1" x14ac:dyDescent="0.3">
      <c r="A11" s="185" t="s">
        <v>16</v>
      </c>
      <c r="B11" s="186"/>
      <c r="C11" s="187"/>
      <c r="D11" s="125">
        <f>SUM(D5:D10)</f>
        <v>100</v>
      </c>
      <c r="E11" s="183">
        <f>SUM(F$5:F$10)</f>
        <v>5</v>
      </c>
      <c r="F11" s="184"/>
      <c r="G11" s="183">
        <f>SUM(H$5:H$10)</f>
        <v>0</v>
      </c>
      <c r="H11" s="184"/>
      <c r="I11" s="183">
        <f>SUM(J$5:J$10)</f>
        <v>0</v>
      </c>
      <c r="J11" s="184"/>
      <c r="K11" s="183">
        <f>SUM(L$5:L$10)</f>
        <v>0</v>
      </c>
      <c r="L11" s="184"/>
    </row>
    <row r="12" spans="1:31" ht="21" customHeight="1" thickBot="1" x14ac:dyDescent="0.3">
      <c r="A12" s="166" t="s">
        <v>15</v>
      </c>
      <c r="B12" s="167"/>
      <c r="C12" s="168"/>
      <c r="D12" s="16">
        <v>70</v>
      </c>
      <c r="E12" s="169" t="str">
        <f>IF(E$11&gt;=$D$12,"V","X")</f>
        <v>X</v>
      </c>
      <c r="F12" s="169"/>
      <c r="G12" s="169" t="str">
        <f>IF(G$11&gt;=$D$12,"V","X")</f>
        <v>X</v>
      </c>
      <c r="H12" s="169"/>
      <c r="I12" s="169" t="str">
        <f>IF(I$11&gt;=$D$12,"V","X")</f>
        <v>X</v>
      </c>
      <c r="J12" s="169"/>
      <c r="K12" s="169" t="str">
        <f>IF(K$11&gt;=$D$12,"V","X")</f>
        <v>X</v>
      </c>
      <c r="L12" s="169"/>
    </row>
    <row r="13" spans="1:31" ht="16.5" thickBot="1" x14ac:dyDescent="0.3">
      <c r="A13" s="166" t="s">
        <v>190</v>
      </c>
      <c r="B13" s="167"/>
      <c r="C13" s="168"/>
      <c r="D13" s="16">
        <v>60</v>
      </c>
      <c r="E13" s="169" t="str">
        <f>IF(E$11&gt;=$D$13,"V","X")</f>
        <v>X</v>
      </c>
      <c r="F13" s="169"/>
      <c r="G13" s="169" t="str">
        <f>IF(G$11&gt;=$D$13,"V","X")</f>
        <v>X</v>
      </c>
      <c r="H13" s="169"/>
      <c r="I13" s="169" t="str">
        <f>IF(I$11&gt;=$D$13,"V","X")</f>
        <v>X</v>
      </c>
      <c r="J13" s="169"/>
      <c r="K13" s="169" t="str">
        <f>IF(K$11&gt;=$D$13,"V","X")</f>
        <v>X</v>
      </c>
      <c r="L13" s="169"/>
    </row>
    <row r="17" spans="4:4" x14ac:dyDescent="0.25">
      <c r="D17" s="17"/>
    </row>
    <row r="33" spans="1:1" x14ac:dyDescent="0.25">
      <c r="A33" s="1" t="s">
        <v>26</v>
      </c>
    </row>
    <row r="34" spans="1:1" x14ac:dyDescent="0.25">
      <c r="A34" s="1" t="s">
        <v>27</v>
      </c>
    </row>
  </sheetData>
  <mergeCells count="29">
    <mergeCell ref="K11:L11"/>
    <mergeCell ref="A11:C11"/>
    <mergeCell ref="K12:L12"/>
    <mergeCell ref="K2:L2"/>
    <mergeCell ref="K3:L3"/>
    <mergeCell ref="E12:F12"/>
    <mergeCell ref="G12:H12"/>
    <mergeCell ref="E11:F11"/>
    <mergeCell ref="G11:H11"/>
    <mergeCell ref="I2:J2"/>
    <mergeCell ref="G3:H3"/>
    <mergeCell ref="I3:J3"/>
    <mergeCell ref="E2:F2"/>
    <mergeCell ref="G2:H2"/>
    <mergeCell ref="I11:J11"/>
    <mergeCell ref="I12:J12"/>
    <mergeCell ref="E3:F3"/>
    <mergeCell ref="A12:C12"/>
    <mergeCell ref="A2:A4"/>
    <mergeCell ref="D2:D4"/>
    <mergeCell ref="B2:B4"/>
    <mergeCell ref="A5:A6"/>
    <mergeCell ref="A7:A8"/>
    <mergeCell ref="C2:C4"/>
    <mergeCell ref="A13:C13"/>
    <mergeCell ref="E13:F13"/>
    <mergeCell ref="G13:H13"/>
    <mergeCell ref="I13:J13"/>
    <mergeCell ref="K13:L13"/>
  </mergeCells>
  <conditionalFormatting sqref="E12:F12">
    <cfRule type="expression" dxfId="7" priority="11">
      <formula>E12="X"</formula>
    </cfRule>
    <cfRule type="expression" dxfId="6" priority="12">
      <formula>E12="V"</formula>
    </cfRule>
  </conditionalFormatting>
  <conditionalFormatting sqref="G12:L12">
    <cfRule type="expression" dxfId="5" priority="5">
      <formula>G12="X"</formula>
    </cfRule>
    <cfRule type="expression" dxfId="4" priority="6">
      <formula>G12="V"</formula>
    </cfRule>
  </conditionalFormatting>
  <conditionalFormatting sqref="E13:F13">
    <cfRule type="expression" dxfId="3" priority="3">
      <formula>E13="X"</formula>
    </cfRule>
    <cfRule type="expression" dxfId="2" priority="4">
      <formula>E13="V"</formula>
    </cfRule>
  </conditionalFormatting>
  <conditionalFormatting sqref="G13:L13">
    <cfRule type="expression" dxfId="1" priority="1">
      <formula>G13="X"</formula>
    </cfRule>
    <cfRule type="expression" dxfId="0" priority="2">
      <formula>G13="V"</formula>
    </cfRule>
  </conditionalFormatting>
  <dataValidations count="4">
    <dataValidation operator="notBetween" allowBlank="1" showInputMessage="1" showErrorMessage="1" sqref="K5 G5 E5 I5" xr:uid="{00000000-0002-0000-0100-000000000000}"/>
    <dataValidation type="list" operator="notBetween" allowBlank="1" showInputMessage="1" showErrorMessage="1" sqref="E6 G6 I6 K6" xr:uid="{00000000-0002-0000-0100-000001000000}">
      <formula1>"פחות מ-2 תכניות, 2-3 תכניות, 4 ויותר תכניות"</formula1>
    </dataValidation>
    <dataValidation type="whole" allowBlank="1" showInputMessage="1" showErrorMessage="1" sqref="E7 G7 I7 K7" xr:uid="{00000000-0002-0000-0100-000002000000}">
      <formula1>0</formula1>
      <formula2>5</formula2>
    </dataValidation>
    <dataValidation type="whole" allowBlank="1" showInputMessage="1" showErrorMessage="1" sqref="E8 G8 I8 K8" xr:uid="{00000000-0002-0000-0100-000003000000}">
      <formula1>0</formula1>
      <formula2>10</formula2>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19"/>
  <sheetViews>
    <sheetView rightToLeft="1" workbookViewId="0">
      <selection activeCell="E5" sqref="E5"/>
    </sheetView>
  </sheetViews>
  <sheetFormatPr defaultRowHeight="14.25" x14ac:dyDescent="0.2"/>
  <cols>
    <col min="1" max="1" width="12.125" customWidth="1"/>
    <col min="4" max="4" width="20.75" customWidth="1"/>
    <col min="5" max="5" width="40.5" customWidth="1"/>
    <col min="6" max="6" width="11.5" customWidth="1"/>
  </cols>
  <sheetData>
    <row r="1" spans="1:14" ht="16.5" thickBot="1" x14ac:dyDescent="0.25">
      <c r="G1" s="189">
        <v>1</v>
      </c>
      <c r="H1" s="190"/>
      <c r="I1" s="189">
        <v>2</v>
      </c>
      <c r="J1" s="190"/>
      <c r="K1" s="189">
        <v>3</v>
      </c>
      <c r="L1" s="190"/>
      <c r="M1" s="189">
        <v>4</v>
      </c>
      <c r="N1" s="190"/>
    </row>
    <row r="2" spans="1:14" ht="15.75" customHeight="1" x14ac:dyDescent="0.2">
      <c r="A2" s="200" t="s">
        <v>43</v>
      </c>
      <c r="B2" s="201"/>
      <c r="C2" s="201"/>
      <c r="D2" s="201"/>
      <c r="E2" s="201"/>
      <c r="F2" s="204" t="s">
        <v>91</v>
      </c>
      <c r="G2" s="216"/>
      <c r="H2" s="194"/>
      <c r="I2" s="193"/>
      <c r="J2" s="194"/>
      <c r="K2" s="193"/>
      <c r="L2" s="194"/>
      <c r="M2" s="193"/>
      <c r="N2" s="194"/>
    </row>
    <row r="3" spans="1:14" ht="15.75" customHeight="1" x14ac:dyDescent="0.2">
      <c r="A3" s="202"/>
      <c r="B3" s="203"/>
      <c r="C3" s="203"/>
      <c r="D3" s="203"/>
      <c r="E3" s="203"/>
      <c r="F3" s="205"/>
      <c r="G3" s="217"/>
      <c r="H3" s="196"/>
      <c r="I3" s="195"/>
      <c r="J3" s="196"/>
      <c r="K3" s="195"/>
      <c r="L3" s="196"/>
      <c r="M3" s="195"/>
      <c r="N3" s="196"/>
    </row>
    <row r="4" spans="1:14" ht="32.25" thickBot="1" x14ac:dyDescent="0.25">
      <c r="A4" s="94"/>
      <c r="B4" s="84" t="s">
        <v>19</v>
      </c>
      <c r="C4" s="97" t="s">
        <v>79</v>
      </c>
      <c r="D4" s="88" t="s">
        <v>90</v>
      </c>
      <c r="E4" s="94" t="s">
        <v>44</v>
      </c>
      <c r="F4" s="90" t="s">
        <v>9</v>
      </c>
      <c r="G4" s="55" t="s">
        <v>41</v>
      </c>
      <c r="H4" s="54" t="s">
        <v>31</v>
      </c>
      <c r="I4" s="53" t="s">
        <v>41</v>
      </c>
      <c r="J4" s="54" t="s">
        <v>31</v>
      </c>
      <c r="K4" s="53" t="s">
        <v>41</v>
      </c>
      <c r="L4" s="54" t="s">
        <v>31</v>
      </c>
      <c r="M4" s="55" t="s">
        <v>41</v>
      </c>
      <c r="N4" s="54" t="s">
        <v>31</v>
      </c>
    </row>
    <row r="5" spans="1:14" ht="15.75" x14ac:dyDescent="0.2">
      <c r="A5" s="202" t="s">
        <v>141</v>
      </c>
      <c r="B5" s="210" t="s">
        <v>131</v>
      </c>
      <c r="C5" s="211"/>
      <c r="D5" s="84"/>
      <c r="E5" s="87" t="s">
        <v>80</v>
      </c>
      <c r="F5" s="89">
        <v>6</v>
      </c>
      <c r="G5" s="95"/>
      <c r="H5" s="56"/>
      <c r="I5" s="95"/>
      <c r="J5" s="56"/>
      <c r="K5" s="95"/>
      <c r="L5" s="56"/>
      <c r="M5" s="95"/>
      <c r="N5" s="56"/>
    </row>
    <row r="6" spans="1:14" ht="47.25" x14ac:dyDescent="0.2">
      <c r="A6" s="202"/>
      <c r="B6" s="210" t="s">
        <v>132</v>
      </c>
      <c r="C6" s="211"/>
      <c r="D6" s="84"/>
      <c r="E6" s="91" t="s">
        <v>81</v>
      </c>
      <c r="F6" s="96">
        <v>6</v>
      </c>
      <c r="G6" s="95"/>
      <c r="H6" s="57"/>
      <c r="I6" s="95"/>
      <c r="J6" s="57"/>
      <c r="K6" s="95"/>
      <c r="L6" s="57"/>
      <c r="M6" s="95"/>
      <c r="N6" s="57"/>
    </row>
    <row r="7" spans="1:14" ht="15.75" x14ac:dyDescent="0.2">
      <c r="A7" s="202"/>
      <c r="B7" s="210" t="s">
        <v>133</v>
      </c>
      <c r="C7" s="211"/>
      <c r="D7" s="84"/>
      <c r="E7" s="92" t="s">
        <v>82</v>
      </c>
      <c r="F7" s="90">
        <v>6</v>
      </c>
      <c r="G7" s="95"/>
      <c r="H7" s="57"/>
      <c r="I7" s="95"/>
      <c r="J7" s="57"/>
      <c r="K7" s="95"/>
      <c r="L7" s="57"/>
      <c r="M7" s="95"/>
      <c r="N7" s="57"/>
    </row>
    <row r="8" spans="1:14" ht="15.75" x14ac:dyDescent="0.2">
      <c r="A8" s="202"/>
      <c r="B8" s="209" t="s">
        <v>134</v>
      </c>
      <c r="C8" s="98" t="s">
        <v>136</v>
      </c>
      <c r="D8" s="209" t="s">
        <v>83</v>
      </c>
      <c r="E8" s="92" t="s">
        <v>84</v>
      </c>
      <c r="F8" s="212">
        <v>6</v>
      </c>
      <c r="G8" s="191"/>
      <c r="H8" s="57"/>
      <c r="I8" s="191"/>
      <c r="J8" s="57"/>
      <c r="K8" s="191"/>
      <c r="L8" s="57"/>
      <c r="M8" s="191"/>
      <c r="N8" s="57"/>
    </row>
    <row r="9" spans="1:14" ht="15.75" x14ac:dyDescent="0.2">
      <c r="A9" s="202"/>
      <c r="B9" s="209"/>
      <c r="C9" s="98" t="s">
        <v>137</v>
      </c>
      <c r="D9" s="209"/>
      <c r="E9" s="92" t="s">
        <v>85</v>
      </c>
      <c r="F9" s="213"/>
      <c r="G9" s="192"/>
      <c r="H9" s="57"/>
      <c r="I9" s="192"/>
      <c r="J9" s="57"/>
      <c r="K9" s="192"/>
      <c r="L9" s="57"/>
      <c r="M9" s="192"/>
      <c r="N9" s="57"/>
    </row>
    <row r="10" spans="1:14" ht="15.75" x14ac:dyDescent="0.2">
      <c r="A10" s="202"/>
      <c r="B10" s="209" t="s">
        <v>135</v>
      </c>
      <c r="C10" s="98" t="s">
        <v>138</v>
      </c>
      <c r="D10" s="209" t="s">
        <v>86</v>
      </c>
      <c r="E10" s="92" t="s">
        <v>87</v>
      </c>
      <c r="F10" s="212">
        <v>6</v>
      </c>
      <c r="G10" s="191"/>
      <c r="H10" s="57"/>
      <c r="I10" s="191"/>
      <c r="J10" s="57"/>
      <c r="K10" s="191"/>
      <c r="L10" s="57"/>
      <c r="M10" s="191"/>
      <c r="N10" s="57"/>
    </row>
    <row r="11" spans="1:14" ht="15.75" x14ac:dyDescent="0.2">
      <c r="A11" s="202"/>
      <c r="B11" s="209"/>
      <c r="C11" s="98" t="s">
        <v>139</v>
      </c>
      <c r="D11" s="209"/>
      <c r="E11" s="92" t="s">
        <v>88</v>
      </c>
      <c r="F11" s="214"/>
      <c r="G11" s="197"/>
      <c r="H11" s="57"/>
      <c r="I11" s="197"/>
      <c r="J11" s="57"/>
      <c r="K11" s="197"/>
      <c r="L11" s="57"/>
      <c r="M11" s="197"/>
      <c r="N11" s="57"/>
    </row>
    <row r="12" spans="1:14" ht="16.5" thickBot="1" x14ac:dyDescent="0.25">
      <c r="A12" s="202"/>
      <c r="B12" s="209"/>
      <c r="C12" s="98" t="s">
        <v>140</v>
      </c>
      <c r="D12" s="209"/>
      <c r="E12" s="92" t="s">
        <v>89</v>
      </c>
      <c r="F12" s="215"/>
      <c r="G12" s="192"/>
      <c r="H12" s="57"/>
      <c r="I12" s="192"/>
      <c r="J12" s="57"/>
      <c r="K12" s="192"/>
      <c r="L12" s="57"/>
      <c r="M12" s="192"/>
      <c r="N12" s="57"/>
    </row>
    <row r="13" spans="1:14" ht="16.5" thickBot="1" x14ac:dyDescent="0.25">
      <c r="A13" s="206" t="s">
        <v>42</v>
      </c>
      <c r="B13" s="207"/>
      <c r="C13" s="207"/>
      <c r="D13" s="207"/>
      <c r="E13" s="208"/>
      <c r="F13" s="93">
        <f>SUM(F5:F12)</f>
        <v>30</v>
      </c>
      <c r="G13" s="218">
        <f>SUM(G5:G12)</f>
        <v>0</v>
      </c>
      <c r="H13" s="199"/>
      <c r="I13" s="198">
        <f t="shared" ref="I13" si="0">SUM(I5:I12)</f>
        <v>0</v>
      </c>
      <c r="J13" s="199"/>
      <c r="K13" s="198">
        <f t="shared" ref="K13" si="1">SUM(K5:K12)</f>
        <v>0</v>
      </c>
      <c r="L13" s="199"/>
      <c r="M13" s="198">
        <f t="shared" ref="M13" si="2">SUM(M5:M12)</f>
        <v>0</v>
      </c>
      <c r="N13" s="199"/>
    </row>
    <row r="19" ht="15" customHeight="1" x14ac:dyDescent="0.2"/>
  </sheetData>
  <mergeCells count="33">
    <mergeCell ref="G1:H1"/>
    <mergeCell ref="G2:H3"/>
    <mergeCell ref="G8:G9"/>
    <mergeCell ref="G10:G12"/>
    <mergeCell ref="G13:H13"/>
    <mergeCell ref="A2:E3"/>
    <mergeCell ref="F2:F3"/>
    <mergeCell ref="A13:E13"/>
    <mergeCell ref="A5:A12"/>
    <mergeCell ref="B8:B9"/>
    <mergeCell ref="B10:B12"/>
    <mergeCell ref="D8:D9"/>
    <mergeCell ref="D10:D12"/>
    <mergeCell ref="B5:C5"/>
    <mergeCell ref="B6:C6"/>
    <mergeCell ref="B7:C7"/>
    <mergeCell ref="F8:F9"/>
    <mergeCell ref="F10:F12"/>
    <mergeCell ref="M10:M12"/>
    <mergeCell ref="M13:N13"/>
    <mergeCell ref="K13:L13"/>
    <mergeCell ref="I13:J13"/>
    <mergeCell ref="K10:K12"/>
    <mergeCell ref="I10:I12"/>
    <mergeCell ref="M1:N1"/>
    <mergeCell ref="K1:L1"/>
    <mergeCell ref="I1:J1"/>
    <mergeCell ref="M8:M9"/>
    <mergeCell ref="K8:K9"/>
    <mergeCell ref="I8:I9"/>
    <mergeCell ref="M2:N3"/>
    <mergeCell ref="K2:L3"/>
    <mergeCell ref="I2:J3"/>
  </mergeCells>
  <dataValidations count="1">
    <dataValidation type="list" allowBlank="1" showInputMessage="1" showErrorMessage="1" sqref="G5:G12 M5:M12 K5:K12 I5:I8 I10:I12" xr:uid="{00000000-0002-0000-0200-000000000000}">
      <formula1>"0,3,6"</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13"/>
  <sheetViews>
    <sheetView rightToLeft="1" zoomScaleNormal="100" workbookViewId="0">
      <pane xSplit="3" ySplit="6" topLeftCell="D7" activePane="bottomRight" state="frozen"/>
      <selection pane="topRight" activeCell="D1" sqref="D1"/>
      <selection pane="bottomLeft" activeCell="A7" sqref="A7"/>
      <selection pane="bottomRight" activeCell="C13" sqref="C13"/>
    </sheetView>
  </sheetViews>
  <sheetFormatPr defaultColWidth="9" defaultRowHeight="15.75" x14ac:dyDescent="0.25"/>
  <cols>
    <col min="1" max="1" width="12.75" style="1" customWidth="1"/>
    <col min="2" max="2" width="9.625" style="1" customWidth="1"/>
    <col min="3" max="3" width="32.5" style="1" customWidth="1"/>
    <col min="4" max="6" width="16.125" style="1" customWidth="1"/>
    <col min="7" max="7" width="23.5" style="1" customWidth="1"/>
    <col min="8" max="8" width="17.875" style="1" customWidth="1"/>
    <col min="9" max="9" width="20.75" style="1" customWidth="1"/>
    <col min="10" max="16" width="20.5" style="1" customWidth="1"/>
    <col min="17" max="18" width="20.5" style="1" hidden="1" customWidth="1"/>
    <col min="19" max="22" width="21.75" style="1" customWidth="1"/>
    <col min="23" max="23" width="21.375" style="1" customWidth="1"/>
    <col min="24" max="24" width="10.375" style="1" customWidth="1"/>
    <col min="25" max="25" width="11.75" style="1" bestFit="1" customWidth="1"/>
    <col min="26" max="27" width="9" style="1"/>
    <col min="28" max="28" width="10.625" style="1" bestFit="1" customWidth="1"/>
    <col min="29" max="29" width="11.75" style="1" bestFit="1" customWidth="1"/>
    <col min="30" max="16384" width="9" style="1"/>
  </cols>
  <sheetData>
    <row r="1" spans="1:23" ht="16.5" thickBot="1" x14ac:dyDescent="0.3">
      <c r="A1"/>
      <c r="B1"/>
      <c r="C1"/>
      <c r="D1"/>
      <c r="E1"/>
      <c r="F1"/>
      <c r="G1"/>
      <c r="H1"/>
      <c r="I1"/>
      <c r="J1"/>
      <c r="K1"/>
      <c r="L1"/>
      <c r="M1"/>
      <c r="N1"/>
      <c r="O1"/>
      <c r="P1"/>
      <c r="Q1"/>
      <c r="R1"/>
      <c r="S1"/>
      <c r="T1"/>
      <c r="U1"/>
      <c r="V1"/>
      <c r="W1"/>
    </row>
    <row r="2" spans="1:23" ht="16.5" thickBot="1" x14ac:dyDescent="0.3">
      <c r="A2"/>
      <c r="B2" s="240" t="s">
        <v>40</v>
      </c>
      <c r="C2" s="241"/>
      <c r="D2" s="242"/>
      <c r="E2" s="238">
        <v>1</v>
      </c>
      <c r="F2" s="239"/>
      <c r="G2" s="249">
        <v>2</v>
      </c>
      <c r="H2" s="239"/>
      <c r="I2" s="238">
        <v>3</v>
      </c>
      <c r="J2" s="239"/>
      <c r="K2" s="249">
        <v>4</v>
      </c>
      <c r="L2" s="239"/>
      <c r="M2"/>
      <c r="N2"/>
      <c r="O2"/>
      <c r="P2"/>
      <c r="Q2"/>
      <c r="R2"/>
      <c r="S2"/>
      <c r="T2"/>
      <c r="U2"/>
      <c r="V2"/>
      <c r="W2"/>
    </row>
    <row r="3" spans="1:23" ht="50.25" customHeight="1" thickBot="1" x14ac:dyDescent="0.3">
      <c r="A3"/>
      <c r="B3" s="246" t="s">
        <v>0</v>
      </c>
      <c r="C3" s="247"/>
      <c r="D3" s="248"/>
      <c r="E3" s="243"/>
      <c r="F3" s="244"/>
      <c r="G3" s="245"/>
      <c r="H3" s="244"/>
      <c r="I3" s="245"/>
      <c r="J3" s="243"/>
      <c r="K3" s="245"/>
      <c r="L3" s="244"/>
      <c r="M3"/>
      <c r="N3"/>
      <c r="O3"/>
      <c r="P3"/>
      <c r="Q3"/>
      <c r="R3"/>
      <c r="S3"/>
      <c r="T3"/>
      <c r="U3"/>
      <c r="V3"/>
      <c r="W3"/>
    </row>
    <row r="4" spans="1:23" ht="15.75" customHeight="1" x14ac:dyDescent="0.25">
      <c r="A4"/>
      <c r="B4" s="229" t="s">
        <v>23</v>
      </c>
      <c r="C4" s="230"/>
      <c r="D4" s="231"/>
      <c r="E4" s="227"/>
      <c r="F4" s="228"/>
      <c r="G4" s="255"/>
      <c r="H4" s="228"/>
      <c r="I4" s="256"/>
      <c r="J4" s="257"/>
      <c r="K4" s="255"/>
      <c r="L4" s="228"/>
      <c r="M4"/>
      <c r="N4"/>
      <c r="O4"/>
      <c r="P4"/>
      <c r="Q4"/>
      <c r="R4"/>
      <c r="S4"/>
      <c r="T4"/>
      <c r="U4"/>
      <c r="V4"/>
      <c r="W4"/>
    </row>
    <row r="5" spans="1:23" x14ac:dyDescent="0.25">
      <c r="A5"/>
      <c r="B5" s="232" t="s">
        <v>36</v>
      </c>
      <c r="C5" s="233"/>
      <c r="D5" s="234"/>
      <c r="E5" s="254"/>
      <c r="F5" s="253"/>
      <c r="G5" s="252"/>
      <c r="H5" s="253"/>
      <c r="I5" s="221"/>
      <c r="J5" s="222"/>
      <c r="K5" s="252"/>
      <c r="L5" s="253"/>
      <c r="M5"/>
      <c r="N5"/>
      <c r="O5"/>
      <c r="P5"/>
      <c r="Q5"/>
      <c r="R5"/>
      <c r="S5"/>
      <c r="T5"/>
      <c r="U5"/>
      <c r="V5"/>
      <c r="W5"/>
    </row>
    <row r="6" spans="1:23" ht="15.75" customHeight="1" thickBot="1" x14ac:dyDescent="0.3">
      <c r="A6"/>
      <c r="B6" s="235" t="s">
        <v>189</v>
      </c>
      <c r="C6" s="236"/>
      <c r="D6" s="237"/>
      <c r="E6" s="223"/>
      <c r="F6" s="224"/>
      <c r="G6" s="225"/>
      <c r="H6" s="224"/>
      <c r="I6" s="226"/>
      <c r="J6" s="223"/>
      <c r="K6" s="225"/>
      <c r="L6" s="224"/>
      <c r="M6"/>
      <c r="N6"/>
      <c r="O6"/>
      <c r="P6"/>
      <c r="Q6"/>
      <c r="R6"/>
      <c r="S6"/>
      <c r="T6"/>
      <c r="U6"/>
      <c r="V6"/>
      <c r="W6"/>
    </row>
    <row r="7" spans="1:23" x14ac:dyDescent="0.25">
      <c r="A7"/>
      <c r="B7" s="99" t="s">
        <v>39</v>
      </c>
      <c r="C7" s="101" t="s">
        <v>37</v>
      </c>
      <c r="D7" s="102" t="s">
        <v>92</v>
      </c>
      <c r="E7" s="103" t="s">
        <v>38</v>
      </c>
      <c r="F7" s="104" t="s">
        <v>21</v>
      </c>
      <c r="G7" s="104" t="s">
        <v>38</v>
      </c>
      <c r="H7" s="104" t="s">
        <v>21</v>
      </c>
      <c r="I7" s="104" t="s">
        <v>38</v>
      </c>
      <c r="J7" s="104" t="s">
        <v>21</v>
      </c>
      <c r="K7" s="104" t="s">
        <v>38</v>
      </c>
      <c r="L7" s="104" t="s">
        <v>21</v>
      </c>
      <c r="M7"/>
      <c r="N7"/>
      <c r="O7"/>
      <c r="P7"/>
      <c r="Q7"/>
      <c r="R7"/>
      <c r="S7"/>
      <c r="T7"/>
      <c r="U7"/>
      <c r="V7"/>
      <c r="W7"/>
    </row>
    <row r="8" spans="1:23" ht="47.25" x14ac:dyDescent="0.25">
      <c r="A8"/>
      <c r="B8" s="83" t="s">
        <v>143</v>
      </c>
      <c r="C8" s="84" t="s">
        <v>146</v>
      </c>
      <c r="D8" s="52">
        <v>0.4</v>
      </c>
      <c r="E8" s="100"/>
      <c r="F8" s="49"/>
      <c r="G8" s="48"/>
      <c r="H8" s="49"/>
      <c r="I8" s="50"/>
      <c r="J8" s="51"/>
      <c r="K8" s="48"/>
      <c r="L8" s="49"/>
      <c r="M8"/>
      <c r="N8"/>
      <c r="O8"/>
      <c r="P8"/>
      <c r="Q8"/>
      <c r="R8"/>
      <c r="S8"/>
      <c r="T8"/>
      <c r="U8"/>
      <c r="V8"/>
      <c r="W8"/>
    </row>
    <row r="9" spans="1:23" ht="47.25" x14ac:dyDescent="0.25">
      <c r="A9"/>
      <c r="B9" s="83" t="s">
        <v>144</v>
      </c>
      <c r="C9" s="84" t="s">
        <v>188</v>
      </c>
      <c r="D9" s="52">
        <v>0.4</v>
      </c>
      <c r="E9" s="100"/>
      <c r="F9" s="49"/>
      <c r="G9" s="48"/>
      <c r="H9" s="49"/>
      <c r="I9" s="50"/>
      <c r="J9" s="51"/>
      <c r="K9" s="48"/>
      <c r="L9" s="49"/>
      <c r="M9"/>
      <c r="N9"/>
      <c r="O9"/>
      <c r="P9"/>
      <c r="Q9"/>
      <c r="R9"/>
      <c r="S9"/>
      <c r="T9"/>
      <c r="U9"/>
      <c r="V9"/>
      <c r="W9"/>
    </row>
    <row r="10" spans="1:23" ht="31.5" x14ac:dyDescent="0.25">
      <c r="A10"/>
      <c r="B10" s="83" t="s">
        <v>145</v>
      </c>
      <c r="C10" s="84" t="s">
        <v>93</v>
      </c>
      <c r="D10" s="52">
        <v>0.2</v>
      </c>
      <c r="E10" s="100"/>
      <c r="F10" s="49"/>
      <c r="G10" s="48"/>
      <c r="H10" s="49"/>
      <c r="I10" s="50"/>
      <c r="J10" s="51"/>
      <c r="K10" s="48"/>
      <c r="L10" s="49"/>
      <c r="M10"/>
      <c r="N10"/>
      <c r="O10"/>
      <c r="P10"/>
      <c r="Q10"/>
      <c r="R10"/>
      <c r="S10"/>
      <c r="T10"/>
      <c r="U10"/>
      <c r="V10"/>
      <c r="W10"/>
    </row>
    <row r="11" spans="1:23" ht="19.5" thickBot="1" x14ac:dyDescent="0.3">
      <c r="B11" s="219" t="s">
        <v>147</v>
      </c>
      <c r="C11" s="220"/>
      <c r="D11" s="114">
        <f>SUM(D8:D10)</f>
        <v>1</v>
      </c>
      <c r="E11" s="250">
        <f>SUMPRODUCT($D$8:$D$10,E8:E10)/10*25</f>
        <v>0</v>
      </c>
      <c r="F11" s="251"/>
      <c r="G11" s="250">
        <f t="shared" ref="G11" si="0">SUMPRODUCT($D$8:$D$10,G8:G10)/10*25</f>
        <v>0</v>
      </c>
      <c r="H11" s="251"/>
      <c r="I11" s="250">
        <f t="shared" ref="I11" si="1">SUMPRODUCT($D$8:$D$10,I8:I10)/10*25</f>
        <v>0</v>
      </c>
      <c r="J11" s="251"/>
      <c r="K11" s="250">
        <f t="shared" ref="K11" si="2">SUMPRODUCT($D$8:$D$10,K8:K10)/10*25</f>
        <v>0</v>
      </c>
      <c r="L11" s="251"/>
    </row>
    <row r="13" spans="1:23" ht="72" customHeight="1" x14ac:dyDescent="0.25"/>
  </sheetData>
  <mergeCells count="30">
    <mergeCell ref="K2:L2"/>
    <mergeCell ref="I3:J3"/>
    <mergeCell ref="K3:L3"/>
    <mergeCell ref="E11:F11"/>
    <mergeCell ref="G11:H11"/>
    <mergeCell ref="I11:J11"/>
    <mergeCell ref="K11:L11"/>
    <mergeCell ref="K5:L5"/>
    <mergeCell ref="K6:L6"/>
    <mergeCell ref="E5:F5"/>
    <mergeCell ref="G5:H5"/>
    <mergeCell ref="G4:H4"/>
    <mergeCell ref="I4:J4"/>
    <mergeCell ref="K4:L4"/>
    <mergeCell ref="E2:F2"/>
    <mergeCell ref="G2:H2"/>
    <mergeCell ref="E4:F4"/>
    <mergeCell ref="B4:D4"/>
    <mergeCell ref="B5:D5"/>
    <mergeCell ref="B6:D6"/>
    <mergeCell ref="I2:J2"/>
    <mergeCell ref="B2:D2"/>
    <mergeCell ref="E3:F3"/>
    <mergeCell ref="G3:H3"/>
    <mergeCell ref="B3:D3"/>
    <mergeCell ref="B11:C11"/>
    <mergeCell ref="I5:J5"/>
    <mergeCell ref="E6:F6"/>
    <mergeCell ref="G6:H6"/>
    <mergeCell ref="I6:J6"/>
  </mergeCells>
  <dataValidations count="1">
    <dataValidation type="whole" allowBlank="1" showInputMessage="1" showErrorMessage="1" sqref="G8:G10 E8:E10 K8:K10" xr:uid="{00000000-0002-0000-0300-000000000000}">
      <formula1>1</formula1>
      <formula2>10</formula2>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26"/>
  <sheetViews>
    <sheetView rightToLeft="1" showWhiteSpace="0" topLeftCell="A10" zoomScaleNormal="100" workbookViewId="0">
      <selection activeCell="B31" sqref="B31"/>
    </sheetView>
  </sheetViews>
  <sheetFormatPr defaultColWidth="9" defaultRowHeight="15.75" x14ac:dyDescent="0.25"/>
  <cols>
    <col min="1" max="1" width="9" style="1"/>
    <col min="2" max="2" width="38" style="1" customWidth="1"/>
    <col min="3" max="3" width="11.875" style="1" customWidth="1"/>
    <col min="4" max="4" width="13.875" style="1" customWidth="1"/>
    <col min="5" max="5" width="15.625" style="1" customWidth="1"/>
    <col min="6" max="6" width="12.25" style="1" customWidth="1"/>
    <col min="7" max="7" width="14.25" style="1" customWidth="1"/>
    <col min="8" max="16384" width="9" style="1"/>
  </cols>
  <sheetData>
    <row r="1" spans="1:7" ht="16.5" thickBot="1" x14ac:dyDescent="0.3"/>
    <row r="2" spans="1:7" ht="16.5" thickBot="1" x14ac:dyDescent="0.3">
      <c r="A2" s="263" t="s">
        <v>22</v>
      </c>
      <c r="B2" s="264" t="s">
        <v>22</v>
      </c>
      <c r="C2" s="264"/>
      <c r="D2" s="46">
        <v>1</v>
      </c>
      <c r="E2" s="46">
        <v>2</v>
      </c>
      <c r="F2" s="46">
        <v>3</v>
      </c>
      <c r="G2" s="3">
        <v>4</v>
      </c>
    </row>
    <row r="3" spans="1:7" ht="50.25" customHeight="1" thickBot="1" x14ac:dyDescent="0.3">
      <c r="A3" s="263" t="s">
        <v>0</v>
      </c>
      <c r="B3" s="264"/>
      <c r="C3" s="264"/>
      <c r="D3" s="46"/>
      <c r="E3" s="46"/>
      <c r="F3" s="46"/>
      <c r="G3" s="3"/>
    </row>
    <row r="4" spans="1:7" x14ac:dyDescent="0.25">
      <c r="A4" s="261" t="s">
        <v>35</v>
      </c>
      <c r="B4" s="272" t="s">
        <v>47</v>
      </c>
      <c r="C4" s="274" t="s">
        <v>29</v>
      </c>
      <c r="D4" s="258" t="s">
        <v>56</v>
      </c>
      <c r="E4" s="259"/>
      <c r="F4" s="259"/>
      <c r="G4" s="260"/>
    </row>
    <row r="5" spans="1:7" ht="63" x14ac:dyDescent="0.25">
      <c r="A5" s="262"/>
      <c r="B5" s="273"/>
      <c r="C5" s="275"/>
      <c r="D5" s="47" t="s">
        <v>48</v>
      </c>
      <c r="E5" s="85" t="s">
        <v>48</v>
      </c>
      <c r="F5" s="85" t="s">
        <v>48</v>
      </c>
      <c r="G5" s="38" t="s">
        <v>48</v>
      </c>
    </row>
    <row r="6" spans="1:7" ht="51.75" customHeight="1" x14ac:dyDescent="0.25">
      <c r="A6" s="47">
        <v>1</v>
      </c>
      <c r="B6" s="32" t="s">
        <v>52</v>
      </c>
      <c r="C6" s="105" t="s">
        <v>53</v>
      </c>
      <c r="D6" s="106"/>
      <c r="E6" s="33"/>
      <c r="F6" s="33"/>
      <c r="G6" s="39"/>
    </row>
    <row r="7" spans="1:7" ht="63" x14ac:dyDescent="0.25">
      <c r="A7" s="47">
        <v>2</v>
      </c>
      <c r="B7" s="32" t="s">
        <v>49</v>
      </c>
      <c r="C7" s="105" t="s">
        <v>55</v>
      </c>
      <c r="D7" s="106"/>
      <c r="E7" s="33"/>
      <c r="F7" s="33"/>
      <c r="G7" s="39"/>
    </row>
    <row r="8" spans="1:7" ht="47.25" x14ac:dyDescent="0.25">
      <c r="A8" s="47">
        <v>3</v>
      </c>
      <c r="B8" s="32" t="s">
        <v>50</v>
      </c>
      <c r="C8" s="105" t="s">
        <v>54</v>
      </c>
      <c r="D8" s="106"/>
      <c r="E8" s="33"/>
      <c r="F8" s="33"/>
      <c r="G8" s="39"/>
    </row>
    <row r="9" spans="1:7" ht="79.5" thickBot="1" x14ac:dyDescent="0.3">
      <c r="A9" s="47">
        <v>4</v>
      </c>
      <c r="B9" s="32" t="s">
        <v>51</v>
      </c>
      <c r="C9" s="105" t="s">
        <v>55</v>
      </c>
      <c r="D9" s="106"/>
      <c r="E9" s="33"/>
      <c r="F9" s="33"/>
      <c r="G9" s="39"/>
    </row>
    <row r="10" spans="1:7" ht="16.5" thickBot="1" x14ac:dyDescent="0.3">
      <c r="A10" s="269" t="s">
        <v>129</v>
      </c>
      <c r="B10" s="270"/>
      <c r="C10" s="271"/>
      <c r="D10" s="107">
        <f>SUM(D6:D9)</f>
        <v>0</v>
      </c>
      <c r="E10" s="107">
        <f t="shared" ref="E10:G10" si="0">SUM(E6:E9)</f>
        <v>0</v>
      </c>
      <c r="F10" s="107">
        <f t="shared" si="0"/>
        <v>0</v>
      </c>
      <c r="G10" s="107">
        <f t="shared" si="0"/>
        <v>0</v>
      </c>
    </row>
    <row r="11" spans="1:7" ht="16.5" thickBot="1" x14ac:dyDescent="0.3">
      <c r="A11" s="269" t="s">
        <v>130</v>
      </c>
      <c r="B11" s="270"/>
      <c r="C11" s="271"/>
      <c r="D11" s="113">
        <f>D9*$B14</f>
        <v>0</v>
      </c>
      <c r="E11" s="113">
        <f t="shared" ref="E11:G11" si="1">E9*$B14</f>
        <v>0</v>
      </c>
      <c r="F11" s="113">
        <f t="shared" si="1"/>
        <v>0</v>
      </c>
      <c r="G11" s="113">
        <f t="shared" si="1"/>
        <v>0</v>
      </c>
    </row>
    <row r="12" spans="1:7" ht="16.5" thickBot="1" x14ac:dyDescent="0.3">
      <c r="A12" s="269" t="s">
        <v>193</v>
      </c>
      <c r="B12" s="270"/>
      <c r="C12" s="271"/>
      <c r="D12" s="113" t="str">
        <f>IF(D11&lt;=$B15,"V","X")</f>
        <v>V</v>
      </c>
      <c r="E12" s="113" t="str">
        <f t="shared" ref="E12:G12" si="2">IF(E11&lt;=$B15,"V","X")</f>
        <v>V</v>
      </c>
      <c r="F12" s="113" t="str">
        <f t="shared" si="2"/>
        <v>V</v>
      </c>
      <c r="G12" s="113" t="str">
        <f t="shared" si="2"/>
        <v>V</v>
      </c>
    </row>
    <row r="14" spans="1:7" x14ac:dyDescent="0.25">
      <c r="A14" s="1" t="s">
        <v>192</v>
      </c>
      <c r="B14" s="1">
        <v>1.17</v>
      </c>
    </row>
    <row r="15" spans="1:7" x14ac:dyDescent="0.25">
      <c r="A15" s="1" t="s">
        <v>191</v>
      </c>
      <c r="B15" s="1">
        <v>3000000</v>
      </c>
    </row>
    <row r="16" spans="1:7" ht="19.5" thickBot="1" x14ac:dyDescent="0.35">
      <c r="B16" s="29" t="s">
        <v>28</v>
      </c>
    </row>
    <row r="17" spans="2:7" ht="16.5" thickBot="1" x14ac:dyDescent="0.3">
      <c r="B17" s="2"/>
      <c r="D17" s="3">
        <v>1</v>
      </c>
      <c r="E17" s="3">
        <v>2</v>
      </c>
      <c r="F17" s="3">
        <v>3</v>
      </c>
      <c r="G17" s="3">
        <v>4</v>
      </c>
    </row>
    <row r="18" spans="2:7" ht="16.5" thickBot="1" x14ac:dyDescent="0.3">
      <c r="B18" s="2"/>
      <c r="C18" s="37" t="s">
        <v>0</v>
      </c>
      <c r="D18" s="4"/>
      <c r="E18" s="4"/>
      <c r="F18" s="4"/>
      <c r="G18" s="4"/>
    </row>
    <row r="19" spans="2:7" ht="33.75" customHeight="1" thickBot="1" x14ac:dyDescent="0.3">
      <c r="B19" s="2"/>
      <c r="C19" s="37"/>
      <c r="D19" s="138"/>
      <c r="E19" s="138"/>
      <c r="F19" s="138"/>
      <c r="G19" s="138"/>
    </row>
    <row r="20" spans="2:7" ht="54.75" customHeight="1" thickBot="1" x14ac:dyDescent="0.3">
      <c r="B20" s="2"/>
      <c r="C20" s="37" t="s">
        <v>32</v>
      </c>
      <c r="D20" s="27">
        <f>D11</f>
        <v>0</v>
      </c>
      <c r="E20" s="27">
        <f t="shared" ref="E20:G20" si="3">E11</f>
        <v>0</v>
      </c>
      <c r="F20" s="27">
        <f t="shared" si="3"/>
        <v>0</v>
      </c>
      <c r="G20" s="27">
        <f t="shared" si="3"/>
        <v>0</v>
      </c>
    </row>
    <row r="21" spans="2:7" ht="32.25" thickBot="1" x14ac:dyDescent="0.3">
      <c r="B21" s="2"/>
      <c r="C21" s="28" t="s">
        <v>33</v>
      </c>
      <c r="D21" s="5" t="e">
        <f>MIN($D$20,$E$20,$F$20,$G$20)/D$20*100</f>
        <v>#DIV/0!</v>
      </c>
      <c r="E21" s="5" t="e">
        <f t="shared" ref="E21:G21" si="4">MIN($D$20,$E$20,$F$20,$G$20)/E$20*100</f>
        <v>#DIV/0!</v>
      </c>
      <c r="F21" s="5" t="e">
        <f t="shared" si="4"/>
        <v>#DIV/0!</v>
      </c>
      <c r="G21" s="5" t="e">
        <f t="shared" si="4"/>
        <v>#DIV/0!</v>
      </c>
    </row>
    <row r="22" spans="2:7" ht="16.5" thickBot="1" x14ac:dyDescent="0.3">
      <c r="B22" s="2"/>
      <c r="C22" s="267"/>
      <c r="D22" s="268"/>
      <c r="E22" s="268"/>
      <c r="F22" s="268"/>
      <c r="G22" s="268"/>
    </row>
    <row r="23" spans="2:7" x14ac:dyDescent="0.25">
      <c r="B23" s="6">
        <v>0.6</v>
      </c>
      <c r="C23" s="7" t="s">
        <v>10</v>
      </c>
      <c r="D23" s="8">
        <f>איכות!E11</f>
        <v>5</v>
      </c>
      <c r="E23" s="8">
        <f>איכות!G11</f>
        <v>0</v>
      </c>
      <c r="F23" s="8">
        <f>איכות!I11</f>
        <v>0</v>
      </c>
      <c r="G23" s="8">
        <f>איכות!K11</f>
        <v>0</v>
      </c>
    </row>
    <row r="24" spans="2:7" ht="16.5" thickBot="1" x14ac:dyDescent="0.3">
      <c r="B24" s="9">
        <v>0.4</v>
      </c>
      <c r="C24" s="10" t="s">
        <v>11</v>
      </c>
      <c r="D24" s="11" t="e">
        <f>D21</f>
        <v>#DIV/0!</v>
      </c>
      <c r="E24" s="11" t="e">
        <f>E21</f>
        <v>#DIV/0!</v>
      </c>
      <c r="F24" s="11" t="e">
        <f t="shared" ref="F24:G24" si="5">F21</f>
        <v>#DIV/0!</v>
      </c>
      <c r="G24" s="11" t="e">
        <f t="shared" si="5"/>
        <v>#DIV/0!</v>
      </c>
    </row>
    <row r="25" spans="2:7" x14ac:dyDescent="0.25">
      <c r="B25" s="12">
        <f>SUM(B23:B24)</f>
        <v>1</v>
      </c>
      <c r="C25" s="13" t="s">
        <v>12</v>
      </c>
      <c r="D25" s="14" t="e">
        <f t="shared" ref="D25:G25" si="6">SUMPRODUCT($B$23:$B$24,D23:D24)</f>
        <v>#DIV/0!</v>
      </c>
      <c r="E25" s="14" t="e">
        <f t="shared" si="6"/>
        <v>#DIV/0!</v>
      </c>
      <c r="F25" s="14" t="e">
        <f t="shared" si="6"/>
        <v>#DIV/0!</v>
      </c>
      <c r="G25" s="14" t="e">
        <f t="shared" si="6"/>
        <v>#DIV/0!</v>
      </c>
    </row>
    <row r="26" spans="2:7" ht="16.5" thickBot="1" x14ac:dyDescent="0.3">
      <c r="B26" s="265" t="s">
        <v>13</v>
      </c>
      <c r="C26" s="266"/>
      <c r="D26" s="15" t="e">
        <f>_xlfn.RANK.EQ(D25,$D25:$G25,0)</f>
        <v>#DIV/0!</v>
      </c>
      <c r="E26" s="15" t="e">
        <f t="shared" ref="E26:G26" si="7">_xlfn.RANK.EQ(E25,$D25:$G25,0)</f>
        <v>#DIV/0!</v>
      </c>
      <c r="F26" s="15" t="e">
        <f t="shared" si="7"/>
        <v>#DIV/0!</v>
      </c>
      <c r="G26" s="15" t="e">
        <f t="shared" si="7"/>
        <v>#DIV/0!</v>
      </c>
    </row>
  </sheetData>
  <mergeCells count="11">
    <mergeCell ref="D4:G4"/>
    <mergeCell ref="A4:A5"/>
    <mergeCell ref="A3:C3"/>
    <mergeCell ref="A2:C2"/>
    <mergeCell ref="B26:C26"/>
    <mergeCell ref="C22:G22"/>
    <mergeCell ref="A10:C10"/>
    <mergeCell ref="B4:B5"/>
    <mergeCell ref="C4:C5"/>
    <mergeCell ref="A12:C12"/>
    <mergeCell ref="A11:C1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4</vt:i4>
      </vt:variant>
    </vt:vector>
  </HeadingPairs>
  <TitlesOfParts>
    <vt:vector size="9" baseType="lpstr">
      <vt:lpstr>תנאי סף</vt:lpstr>
      <vt:lpstr>איכות</vt:lpstr>
      <vt:lpstr>תכנית מוצעת</vt:lpstr>
      <vt:lpstr>ראיון</vt:lpstr>
      <vt:lpstr>מחיר וסיכום</vt:lpstr>
      <vt:lpstr>'תנאי סף'!_Ref312343192</vt:lpstr>
      <vt:lpstr>'תנאי סף'!_Ref381020389</vt:lpstr>
      <vt:lpstr>'תנאי סף'!_Ref404259197</vt:lpstr>
      <vt:lpstr>'תנאי סף'!WPrint_Area_W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Avital</cp:lastModifiedBy>
  <dcterms:created xsi:type="dcterms:W3CDTF">2014-12-29T12:32:12Z</dcterms:created>
  <dcterms:modified xsi:type="dcterms:W3CDTF">2019-04-03T09:42:16Z</dcterms:modified>
</cp:coreProperties>
</file>